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olcmanovazdena\Desktop\"/>
    </mc:Choice>
  </mc:AlternateContent>
  <bookViews>
    <workbookView xWindow="0" yWindow="0" windowWidth="0" windowHeight="0"/>
  </bookViews>
  <sheets>
    <sheet name="Rekapitulace stavby" sheetId="1" r:id="rId1"/>
    <sheet name="SO 401 - MÚR ul. Moravská" sheetId="2" r:id="rId2"/>
    <sheet name="SO 402 - Optický kabel ul..." sheetId="3" r:id="rId3"/>
    <sheet name="SW - Systém ke zpracování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401 - MÚR ul. Moravská'!$C$92:$K$530</definedName>
    <definedName name="_xlnm.Print_Area" localSheetId="1">'SO 401 - MÚR ul. Moravská'!$C$4:$J$39,'SO 401 - MÚR ul. Moravská'!$C$45:$J$74,'SO 401 - MÚR ul. Moravská'!$C$80:$K$530</definedName>
    <definedName name="_xlnm.Print_Titles" localSheetId="1">'SO 401 - MÚR ul. Moravská'!$92:$92</definedName>
    <definedName name="_xlnm._FilterDatabase" localSheetId="2" hidden="1">'SO 402 - Optický kabel ul...'!$C$88:$K$224</definedName>
    <definedName name="_xlnm.Print_Area" localSheetId="2">'SO 402 - Optický kabel ul...'!$C$4:$J$39,'SO 402 - Optický kabel ul...'!$C$45:$J$70,'SO 402 - Optický kabel ul...'!$C$76:$K$224</definedName>
    <definedName name="_xlnm.Print_Titles" localSheetId="2">'SO 402 - Optický kabel ul...'!$88:$88</definedName>
    <definedName name="_xlnm._FilterDatabase" localSheetId="3" hidden="1">'SW - Systém ke zpracování...'!$C$79:$K$85</definedName>
    <definedName name="_xlnm.Print_Area" localSheetId="3">'SW - Systém ke zpracování...'!$C$4:$J$39,'SW - Systém ke zpracování...'!$C$45:$J$61,'SW - Systém ke zpracování...'!$C$67:$K$85</definedName>
    <definedName name="_xlnm.Print_Titles" localSheetId="3">'SW - Systém ke zpracování...'!$79:$79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55"/>
  <c r="J17"/>
  <c r="J12"/>
  <c r="J52"/>
  <c r="E7"/>
  <c r="E70"/>
  <c i="3" r="J37"/>
  <c r="J36"/>
  <c i="1" r="AY56"/>
  <c i="3" r="J35"/>
  <c i="1" r="AX56"/>
  <c i="3" r="BI220"/>
  <c r="BH220"/>
  <c r="BG220"/>
  <c r="BF220"/>
  <c r="T220"/>
  <c r="T219"/>
  <c r="R220"/>
  <c r="R219"/>
  <c r="P220"/>
  <c r="P219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T197"/>
  <c r="R198"/>
  <c r="R197"/>
  <c r="P198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1"/>
  <c r="BH151"/>
  <c r="BG151"/>
  <c r="BF151"/>
  <c r="T151"/>
  <c r="R151"/>
  <c r="P151"/>
  <c r="BI146"/>
  <c r="BH146"/>
  <c r="BG146"/>
  <c r="BF146"/>
  <c r="T146"/>
  <c r="R146"/>
  <c r="P146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17"/>
  <c r="BH117"/>
  <c r="BG117"/>
  <c r="BF117"/>
  <c r="T117"/>
  <c r="R117"/>
  <c r="P117"/>
  <c r="BI109"/>
  <c r="BH109"/>
  <c r="BG109"/>
  <c r="BF109"/>
  <c r="T109"/>
  <c r="R109"/>
  <c r="P109"/>
  <c r="BI101"/>
  <c r="BH101"/>
  <c r="BG101"/>
  <c r="BF101"/>
  <c r="T101"/>
  <c r="R101"/>
  <c r="P101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2" r="J37"/>
  <c r="J36"/>
  <c i="1" r="AY55"/>
  <c i="2" r="J35"/>
  <c i="1" r="AX55"/>
  <c i="2" r="BI526"/>
  <c r="BH526"/>
  <c r="BG526"/>
  <c r="BF526"/>
  <c r="T526"/>
  <c r="T525"/>
  <c r="R526"/>
  <c r="R525"/>
  <c r="P526"/>
  <c r="P525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6"/>
  <c r="BH506"/>
  <c r="BG506"/>
  <c r="BF506"/>
  <c r="T506"/>
  <c r="R506"/>
  <c r="P506"/>
  <c r="BI499"/>
  <c r="BH499"/>
  <c r="BG499"/>
  <c r="BF499"/>
  <c r="T499"/>
  <c r="T498"/>
  <c r="R499"/>
  <c r="R498"/>
  <c r="P499"/>
  <c r="P498"/>
  <c r="BI494"/>
  <c r="BH494"/>
  <c r="BG494"/>
  <c r="BF494"/>
  <c r="T494"/>
  <c r="R494"/>
  <c r="P494"/>
  <c r="BI489"/>
  <c r="BH489"/>
  <c r="BG489"/>
  <c r="BF489"/>
  <c r="T489"/>
  <c r="R489"/>
  <c r="P489"/>
  <c r="BI483"/>
  <c r="BH483"/>
  <c r="BG483"/>
  <c r="BF483"/>
  <c r="T483"/>
  <c r="R483"/>
  <c r="P483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3"/>
  <c r="BH453"/>
  <c r="BG453"/>
  <c r="BF453"/>
  <c r="T453"/>
  <c r="R453"/>
  <c r="P453"/>
  <c r="BI448"/>
  <c r="BH448"/>
  <c r="BG448"/>
  <c r="BF448"/>
  <c r="T448"/>
  <c r="R448"/>
  <c r="P448"/>
  <c r="BI437"/>
  <c r="BH437"/>
  <c r="BG437"/>
  <c r="BF437"/>
  <c r="T437"/>
  <c r="R437"/>
  <c r="P437"/>
  <c r="BI427"/>
  <c r="BH427"/>
  <c r="BG427"/>
  <c r="BF427"/>
  <c r="T427"/>
  <c r="R427"/>
  <c r="P427"/>
  <c r="BI422"/>
  <c r="BH422"/>
  <c r="BG422"/>
  <c r="BF422"/>
  <c r="T422"/>
  <c r="R422"/>
  <c r="P422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0"/>
  <c r="BH360"/>
  <c r="BG360"/>
  <c r="BF360"/>
  <c r="T360"/>
  <c r="R360"/>
  <c r="P360"/>
  <c r="BI348"/>
  <c r="BH348"/>
  <c r="BG348"/>
  <c r="BF348"/>
  <c r="T348"/>
  <c r="R348"/>
  <c r="P348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8"/>
  <c r="BH318"/>
  <c r="BG318"/>
  <c r="BF318"/>
  <c r="T318"/>
  <c r="R318"/>
  <c r="P318"/>
  <c r="BI311"/>
  <c r="BH311"/>
  <c r="BG311"/>
  <c r="BF311"/>
  <c r="T311"/>
  <c r="R311"/>
  <c r="P311"/>
  <c r="BI305"/>
  <c r="BH305"/>
  <c r="BG305"/>
  <c r="BF305"/>
  <c r="T305"/>
  <c r="R305"/>
  <c r="P305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79"/>
  <c r="BH279"/>
  <c r="BG279"/>
  <c r="BF279"/>
  <c r="T279"/>
  <c r="R279"/>
  <c r="P279"/>
  <c r="BI269"/>
  <c r="BH269"/>
  <c r="BG269"/>
  <c r="BF269"/>
  <c r="T269"/>
  <c r="T268"/>
  <c r="R269"/>
  <c r="R268"/>
  <c r="P269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2"/>
  <c r="BH192"/>
  <c r="BG192"/>
  <c r="BF192"/>
  <c r="T192"/>
  <c r="R192"/>
  <c r="P192"/>
  <c r="BI184"/>
  <c r="BH184"/>
  <c r="BG184"/>
  <c r="BF184"/>
  <c r="T184"/>
  <c r="R184"/>
  <c r="P184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1" r="L50"/>
  <c r="AM50"/>
  <c r="AM49"/>
  <c r="L49"/>
  <c r="AM47"/>
  <c r="L47"/>
  <c r="L45"/>
  <c r="L44"/>
  <c i="2" r="J393"/>
  <c r="J192"/>
  <c r="J483"/>
  <c r="J297"/>
  <c r="BK210"/>
  <c r="BK96"/>
  <c r="J437"/>
  <c r="J287"/>
  <c r="BK111"/>
  <c r="J404"/>
  <c r="BK247"/>
  <c r="BK116"/>
  <c i="3" r="BK117"/>
  <c r="BK133"/>
  <c r="J92"/>
  <c i="4" r="F36"/>
  <c i="1" r="BC57"/>
  <c i="2" r="BK269"/>
  <c r="J453"/>
  <c r="BK263"/>
  <c r="BK220"/>
  <c r="J106"/>
  <c r="BK311"/>
  <c r="BK171"/>
  <c r="BK494"/>
  <c r="BK375"/>
  <c r="J227"/>
  <c r="BK106"/>
  <c i="3" r="BK185"/>
  <c r="BK189"/>
  <c r="J117"/>
  <c i="2" r="J478"/>
  <c r="J311"/>
  <c r="J171"/>
  <c r="J494"/>
  <c r="BK371"/>
  <c r="J258"/>
  <c r="BK149"/>
  <c r="BK489"/>
  <c r="J339"/>
  <c r="J247"/>
  <c r="BK515"/>
  <c r="BK389"/>
  <c r="BK258"/>
  <c r="J111"/>
  <c i="3" r="BK160"/>
  <c r="J198"/>
  <c r="J205"/>
  <c r="J170"/>
  <c i="4" r="F37"/>
  <c i="1" r="BD57"/>
  <c i="2" r="BK404"/>
  <c r="J292"/>
  <c r="J142"/>
  <c r="J348"/>
  <c r="BK252"/>
  <c r="J127"/>
  <c r="J448"/>
  <c r="J318"/>
  <c r="J159"/>
  <c r="J468"/>
  <c r="BK360"/>
  <c r="J200"/>
  <c i="3" r="BK220"/>
  <c r="J189"/>
  <c r="BK193"/>
  <c r="J101"/>
  <c r="J133"/>
  <c i="2" r="J489"/>
  <c r="BK279"/>
  <c r="BK122"/>
  <c r="J384"/>
  <c r="J237"/>
  <c r="BK132"/>
  <c r="BK463"/>
  <c r="BK327"/>
  <c r="J205"/>
  <c r="BK473"/>
  <c r="BK384"/>
  <c r="BK344"/>
  <c r="J210"/>
  <c r="J101"/>
  <c i="3" r="BK176"/>
  <c r="J209"/>
  <c r="BK181"/>
  <c i="2" r="BK520"/>
  <c r="J427"/>
  <c r="BK318"/>
  <c r="BK154"/>
  <c r="J389"/>
  <c r="BK292"/>
  <c r="BK177"/>
  <c i="1" r="AS54"/>
  <c i="2" r="J458"/>
  <c r="BK331"/>
  <c r="J184"/>
  <c i="3" r="BK205"/>
  <c r="J165"/>
  <c r="BK138"/>
  <c i="2" r="J506"/>
  <c r="J422"/>
  <c r="J215"/>
  <c r="BK137"/>
  <c r="BK323"/>
  <c r="BK227"/>
  <c r="J116"/>
  <c r="BK458"/>
  <c r="J323"/>
  <c r="BK526"/>
  <c r="BK478"/>
  <c r="BK414"/>
  <c r="BK348"/>
  <c r="J132"/>
  <c i="3" r="BK214"/>
  <c r="BK170"/>
  <c r="J151"/>
  <c r="J185"/>
  <c i="2" r="BK510"/>
  <c r="BK437"/>
  <c r="BK339"/>
  <c r="J177"/>
  <c r="BK422"/>
  <c r="J305"/>
  <c r="BK215"/>
  <c r="BK499"/>
  <c r="J375"/>
  <c r="J263"/>
  <c r="J526"/>
  <c r="BK427"/>
  <c r="BK297"/>
  <c r="J149"/>
  <c i="3" r="J181"/>
  <c r="J220"/>
  <c r="BK92"/>
  <c r="J193"/>
  <c i="4" r="BK82"/>
  <c i="2" r="J463"/>
  <c r="J327"/>
  <c r="BK159"/>
  <c r="BK409"/>
  <c r="J279"/>
  <c r="J154"/>
  <c r="J473"/>
  <c r="J360"/>
  <c r="BK237"/>
  <c r="J510"/>
  <c r="BK448"/>
  <c r="J371"/>
  <c r="BK142"/>
  <c i="3" r="BK165"/>
  <c r="BK209"/>
  <c r="J160"/>
  <c r="BK151"/>
  <c i="2" r="BK483"/>
  <c r="J379"/>
  <c r="BK184"/>
  <c r="J515"/>
  <c r="BK335"/>
  <c r="J242"/>
  <c r="J137"/>
  <c r="J335"/>
  <c r="BK242"/>
  <c r="J96"/>
  <c r="J520"/>
  <c r="J409"/>
  <c r="J252"/>
  <c r="BK127"/>
  <c i="3" r="J109"/>
  <c r="J214"/>
  <c r="BK198"/>
  <c i="4" r="J82"/>
  <c i="2" r="J344"/>
  <c r="BK200"/>
  <c r="J414"/>
  <c r="BK287"/>
  <c r="BK192"/>
  <c r="BK101"/>
  <c r="J398"/>
  <c r="BK305"/>
  <c r="J165"/>
  <c r="BK453"/>
  <c r="BK379"/>
  <c r="J220"/>
  <c i="3" r="BK101"/>
  <c r="J128"/>
  <c r="BK128"/>
  <c r="BK109"/>
  <c i="4" r="J34"/>
  <c i="1" r="AW57"/>
  <c i="2" r="BK205"/>
  <c r="J499"/>
  <c r="BK398"/>
  <c r="J269"/>
  <c r="BK165"/>
  <c r="BK468"/>
  <c r="J331"/>
  <c r="J232"/>
  <c r="BK506"/>
  <c r="BK393"/>
  <c r="BK232"/>
  <c r="J122"/>
  <c i="3" r="J138"/>
  <c r="J146"/>
  <c r="BK146"/>
  <c r="J176"/>
  <c i="4" r="F35"/>
  <c i="1" r="BB57"/>
  <c i="2" l="1" r="T95"/>
  <c r="BK183"/>
  <c r="J183"/>
  <c r="J62"/>
  <c r="BK226"/>
  <c r="J226"/>
  <c r="J63"/>
  <c r="R257"/>
  <c r="R278"/>
  <c r="BK317"/>
  <c r="J317"/>
  <c r="J68"/>
  <c r="R403"/>
  <c r="BK505"/>
  <c r="J505"/>
  <c r="J72"/>
  <c r="R95"/>
  <c r="T183"/>
  <c r="T226"/>
  <c r="BK257"/>
  <c r="J257"/>
  <c r="J64"/>
  <c r="T278"/>
  <c r="P317"/>
  <c r="T403"/>
  <c r="T505"/>
  <c r="T504"/>
  <c i="3" r="P100"/>
  <c r="P90"/>
  <c r="BK127"/>
  <c r="J127"/>
  <c r="J64"/>
  <c r="T127"/>
  <c r="T159"/>
  <c r="P204"/>
  <c r="P203"/>
  <c i="2" r="P95"/>
  <c r="R183"/>
  <c r="P226"/>
  <c r="P257"/>
  <c r="BK278"/>
  <c r="T317"/>
  <c r="P403"/>
  <c r="P505"/>
  <c r="P504"/>
  <c i="3" r="BK100"/>
  <c r="J100"/>
  <c r="J62"/>
  <c r="T100"/>
  <c r="T90"/>
  <c r="R127"/>
  <c r="R159"/>
  <c r="R204"/>
  <c r="R203"/>
  <c i="2" r="BK95"/>
  <c r="P183"/>
  <c r="R226"/>
  <c r="T257"/>
  <c r="P278"/>
  <c r="P277"/>
  <c r="R317"/>
  <c r="BK403"/>
  <c r="J403"/>
  <c r="J69"/>
  <c r="R505"/>
  <c r="R504"/>
  <c i="3" r="R100"/>
  <c r="R90"/>
  <c r="P127"/>
  <c r="BK159"/>
  <c r="J159"/>
  <c r="J65"/>
  <c r="P159"/>
  <c r="BK204"/>
  <c r="J204"/>
  <c r="J68"/>
  <c r="T204"/>
  <c r="T203"/>
  <c i="2" r="BK525"/>
  <c r="J525"/>
  <c r="J73"/>
  <c i="3" r="BK219"/>
  <c r="J219"/>
  <c r="J69"/>
  <c i="2" r="BK268"/>
  <c r="J268"/>
  <c r="J65"/>
  <c i="3" r="BK91"/>
  <c r="J91"/>
  <c r="J61"/>
  <c i="4" r="BK81"/>
  <c r="J81"/>
  <c r="J60"/>
  <c i="2" r="BK498"/>
  <c r="J498"/>
  <c r="J70"/>
  <c i="3" r="BK197"/>
  <c r="J197"/>
  <c r="J66"/>
  <c i="4" r="J74"/>
  <c r="F77"/>
  <c i="3" r="BK203"/>
  <c r="J203"/>
  <c r="J67"/>
  <c i="4" r="E48"/>
  <c i="3" r="BK126"/>
  <c r="J126"/>
  <c r="J63"/>
  <c i="4" r="BE82"/>
  <c i="2" r="J95"/>
  <c r="J61"/>
  <c r="J278"/>
  <c r="J67"/>
  <c i="3" r="J52"/>
  <c r="BE92"/>
  <c r="BE128"/>
  <c r="BE170"/>
  <c r="BE189"/>
  <c r="BE205"/>
  <c r="E48"/>
  <c r="BE109"/>
  <c r="BE176"/>
  <c r="BE181"/>
  <c r="BE185"/>
  <c r="BE198"/>
  <c r="BE101"/>
  <c r="BE117"/>
  <c r="BE146"/>
  <c r="BE151"/>
  <c r="BE160"/>
  <c r="BE209"/>
  <c r="BE214"/>
  <c r="BE220"/>
  <c r="F55"/>
  <c r="BE133"/>
  <c r="BE138"/>
  <c r="BE165"/>
  <c r="BE193"/>
  <c i="2" r="E48"/>
  <c r="F90"/>
  <c r="BE96"/>
  <c r="BE154"/>
  <c r="BE165"/>
  <c r="BE200"/>
  <c r="BE242"/>
  <c r="BE269"/>
  <c r="BE279"/>
  <c r="BE287"/>
  <c r="BE305"/>
  <c r="BE311"/>
  <c r="BE323"/>
  <c r="BE335"/>
  <c r="BE437"/>
  <c r="BE520"/>
  <c r="BE526"/>
  <c r="BE101"/>
  <c r="BE111"/>
  <c r="BE116"/>
  <c r="BE122"/>
  <c r="BE132"/>
  <c r="BE137"/>
  <c r="BE149"/>
  <c r="BE177"/>
  <c r="BE184"/>
  <c r="BE192"/>
  <c r="BE205"/>
  <c r="BE210"/>
  <c r="BE215"/>
  <c r="BE220"/>
  <c r="BE227"/>
  <c r="BE252"/>
  <c r="BE292"/>
  <c r="BE331"/>
  <c r="BE339"/>
  <c r="BE344"/>
  <c r="BE348"/>
  <c r="BE384"/>
  <c r="BE398"/>
  <c r="BE404"/>
  <c r="BE409"/>
  <c r="BE414"/>
  <c r="BE422"/>
  <c r="BE427"/>
  <c r="BE483"/>
  <c r="BE494"/>
  <c r="BE159"/>
  <c r="BE171"/>
  <c r="BE247"/>
  <c r="BE258"/>
  <c r="BE297"/>
  <c r="BE360"/>
  <c r="BE379"/>
  <c r="BE389"/>
  <c r="BE453"/>
  <c r="BE473"/>
  <c r="BE478"/>
  <c r="BE506"/>
  <c r="BE510"/>
  <c r="J52"/>
  <c r="BE106"/>
  <c r="BE127"/>
  <c r="BE142"/>
  <c r="BE232"/>
  <c r="BE237"/>
  <c r="BE263"/>
  <c r="BE318"/>
  <c r="BE327"/>
  <c r="BE371"/>
  <c r="BE375"/>
  <c r="BE393"/>
  <c r="BE448"/>
  <c r="BE458"/>
  <c r="BE463"/>
  <c r="BE468"/>
  <c r="BE489"/>
  <c r="BE499"/>
  <c r="BE515"/>
  <c r="F35"/>
  <c i="1" r="BB55"/>
  <c i="2" r="F36"/>
  <c i="1" r="BC55"/>
  <c i="2" r="F37"/>
  <c i="1" r="BD55"/>
  <c i="3" r="J34"/>
  <c i="1" r="AW56"/>
  <c i="4" r="J33"/>
  <c i="1" r="AV57"/>
  <c r="AT57"/>
  <c i="2" r="F34"/>
  <c i="1" r="BA55"/>
  <c i="3" r="F34"/>
  <c i="1" r="BA56"/>
  <c i="4" r="F34"/>
  <c i="1" r="BA57"/>
  <c i="3" r="F37"/>
  <c i="1" r="BD56"/>
  <c i="3" r="F36"/>
  <c i="1" r="BC56"/>
  <c i="2" r="J34"/>
  <c i="1" r="AW55"/>
  <c i="3" r="F35"/>
  <c i="1" r="BB56"/>
  <c i="3" l="1" r="T126"/>
  <c r="T89"/>
  <c r="R126"/>
  <c r="R89"/>
  <c i="2" r="P94"/>
  <c r="P93"/>
  <c i="1" r="AU55"/>
  <c i="2" r="T277"/>
  <c r="T94"/>
  <c r="T93"/>
  <c i="3" r="P126"/>
  <c r="P89"/>
  <c i="1" r="AU56"/>
  <c i="2" r="BK94"/>
  <c r="J94"/>
  <c r="J60"/>
  <c r="BK277"/>
  <c r="J277"/>
  <c r="J66"/>
  <c r="R94"/>
  <c r="R277"/>
  <c r="BK504"/>
  <c r="J504"/>
  <c r="J71"/>
  <c i="3" r="BK90"/>
  <c r="J90"/>
  <c r="J60"/>
  <c i="4" r="BK80"/>
  <c r="J80"/>
  <c r="J59"/>
  <c i="3" r="BK89"/>
  <c r="J89"/>
  <c i="1" r="BA54"/>
  <c r="W30"/>
  <c r="BD54"/>
  <c r="W33"/>
  <c i="3" r="J30"/>
  <c i="1" r="AG56"/>
  <c i="2" r="F33"/>
  <c i="1" r="AZ55"/>
  <c i="3" r="F33"/>
  <c i="1" r="AZ56"/>
  <c i="4" r="F33"/>
  <c i="1" r="AZ57"/>
  <c r="BB54"/>
  <c r="W31"/>
  <c i="3" r="J33"/>
  <c i="1" r="AV56"/>
  <c r="AT56"/>
  <c r="BC54"/>
  <c r="W32"/>
  <c i="2" r="J33"/>
  <c i="1" r="AV55"/>
  <c r="AT55"/>
  <c i="2" l="1" r="R93"/>
  <c r="BK93"/>
  <c r="J93"/>
  <c i="1" r="AN56"/>
  <c i="3" r="J59"/>
  <c r="J39"/>
  <c i="1" r="AY54"/>
  <c r="AW54"/>
  <c r="AK30"/>
  <c r="AZ54"/>
  <c r="W29"/>
  <c i="4" r="J30"/>
  <c i="1" r="AG57"/>
  <c i="2" r="J30"/>
  <c i="1" r="AG55"/>
  <c r="AU54"/>
  <c r="AX54"/>
  <c i="2" l="1" r="J39"/>
  <c i="4" r="J39"/>
  <c i="2" r="J59"/>
  <c i="1" r="AN57"/>
  <c r="AN55"/>
  <c r="AV54"/>
  <c r="AK29"/>
  <c r="AG54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<sst xmlns="http://schemas.openxmlformats.org/spreadsheetml/2006/main">
  <si>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</si>
  <si>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</si>
  <si>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</si>
  <si>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</si>
  <si>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</si>
  <si>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{677dbe75-6e70-45f5-8099-1575caa42fca}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</si>
  <si>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</si>
  <si>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</si>
  <si>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</si>
  <si>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</si>
  <si>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</si>
  <si>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</si>
  <si>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</si>
  <si>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</si>
  <si>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</si>
  <si>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</si>
  <si>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</si>
  <si>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Měření úsekové rychlosti (MÚR) lokalita 1 Křib ve městě Česká Třebová</t>
  </si>
  <si>
    <t>KSO:</t>
  </si>
  <si>
    <t/>
  </si>
  <si>
    <t>CC-CZ:</t>
  </si>
  <si>
    <t>2112</t>
  </si>
  <si>
    <t>Místo:</t>
  </si>
  <si>
    <t>Česká Třebová</t>
  </si>
  <si>
    <t>Datum:</t>
  </si>
  <si>
    <t>23. 8. 2021</t>
  </si>
  <si>
    <t>CZ-CPV:</t>
  </si>
  <si>
    <t>45316212-4</t>
  </si>
  <si>
    <t>CZ-CPA:</t>
  </si>
  <si>
    <t>42.22.22</t>
  </si>
  <si>
    <t>Zadavatel:</t>
  </si>
  <si>
    <t>IČ:</t>
  </si>
  <si>
    <t>00278653</t>
  </si>
  <si>
    <t>Město Česká Třebová</t>
  </si>
  <si>
    <t>DIČ:</t>
  </si>
  <si>
    <t>CZ00278653</t>
  </si>
  <si>
    <t>Uchazeč:</t>
  </si>
  <si>
    <t>Vyplň údaj</t>
  </si>
  <si>
    <t>Projektant:</t>
  </si>
  <si>
    <t>24150134</t>
  </si>
  <si>
    <t>ALMAPRO, s.r.o.</t>
  </si>
  <si>
    <t>CZ24150134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</si>
  <si>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</si>
  <si>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</si>
  <si>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</si>
  <si>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</si>
  <si>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</si>
  <si>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</si>
  <si>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</si>
  <si>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</si>
  <si>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</si>
  <si>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</si>
  <si>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</si>
  <si>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</si>
  <si>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</si>
  <si>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</si>
  <si>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</si>
  <si>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</si>
  <si>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</si>
  <si>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</si>
  <si>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</si>
  <si>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</si>
  <si>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</si>
  <si>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</si>
  <si>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</si>
  <si>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</si>
  <si>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</si>
  <si>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</si>
  <si>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</si>
  <si>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</si>
  <si>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</si>
  <si>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</si>
  <si>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</si>
  <si>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</si>
  <si>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</si>
  <si>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</si>
  <si>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</si>
  <si>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</si>
  <si>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</si>
  <si>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</si>
  <si>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</si>
  <si>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</si>
  <si>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</si>
  <si>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</si>
  <si>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</si>
  <si>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</si>
  <si>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MÚR ul. Moravská</t>
  </si>
  <si>
    <t>STA</t>
  </si>
  <si>
    <t>1</t>
  </si>
  <si>
    <t>{60331091-ebd5-4e61-8a2b-c9401111d081}</t>
  </si>
  <si>
    <t>2</t>
  </si>
  <si>
    <t>SO 402</t>
  </si>
  <si>
    <t>Optický kabel ul. Riegrova - ul. Moravská</t>
  </si>
  <si>
    <t>{72e1d6fd-d94c-4a4a-bc96-91af4fe7bd3f}</t>
  </si>
  <si>
    <t>SW</t>
  </si>
  <si>
    <t>Systém ke zpracování přestupkové dokumentace</t>
  </si>
  <si>
    <t>{c195f711-beca-431d-af1d-432555c5528d}</t>
  </si>
  <si>
    <t>KRYCÍ LIST SOUPISU PRACÍ</t>
  </si>
  <si>
    <t>Objekt:</t>
  </si>
  <si>
    <t>SO 401 - MÚR ul. Moravská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</si>
  <si>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</si>
  <si>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</si>
  <si>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</si>
  <si>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</si>
  <si>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</si>
  <si>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</si>
  <si>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</si>
  <si>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</si>
  <si>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</si>
  <si>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</si>
  <si>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</si>
  <si>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</si>
  <si>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</si>
  <si>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</si>
  <si>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</si>
  <si>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</si>
  <si>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</si>
  <si>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</si>
  <si>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</si>
  <si>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</si>
  <si>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</si>
  <si>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</si>
  <si>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</si>
  <si>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</si>
  <si>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</si>
  <si>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</si>
  <si>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</si>
  <si>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</si>
  <si>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</si>
  <si>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</si>
  <si>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</si>
  <si>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</si>
  <si>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</si>
  <si>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</si>
  <si>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</si>
  <si>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</si>
  <si>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</si>
  <si>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</si>
  <si>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</si>
  <si>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2021 02</t>
  </si>
  <si>
    <t>4</t>
  </si>
  <si>
    <t>-1215025536</t>
  </si>
  <si>
    <t>Online PSC</t>
  </si>
  <si>
    <t>https://podminky.urs.cz/item/CS_URS_2021_02/113106123</t>
  </si>
  <si>
    <t>VV</t>
  </si>
  <si>
    <t>SO 401 - v.č. C.3</t>
  </si>
  <si>
    <t>- rozebrání šedé zámkové dlažby tvaru I. Odměřeno v AutoCadu:</t>
  </si>
  <si>
    <t>1+1+0,5*6</t>
  </si>
  <si>
    <t>113107141</t>
  </si>
  <si>
    <t>Odstranění podkladů nebo krytů ručně s přemístěním hmot na skládku na vzdálenost do 3 m nebo s naložením na dopravní prostředek živičných, o tl. vrstvy do 50 mm</t>
  </si>
  <si>
    <t>1765865167</t>
  </si>
  <si>
    <t>https://podminky.urs.cz/item/CS_URS_2021_02/113107141</t>
  </si>
  <si>
    <t>- rozebrání chodníku z LA. Odměřeno v AutoCadu:</t>
  </si>
  <si>
    <t>0,5+0,5*6</t>
  </si>
  <si>
    <t>3</t>
  </si>
  <si>
    <t>121112003</t>
  </si>
  <si>
    <t>Sejmutí ornice ručně při souvislé ploše, tl. vrstvy do 200 mm</t>
  </si>
  <si>
    <t>-1730991297</t>
  </si>
  <si>
    <t>https://podminky.urs.cz/item/CS_URS_2021_02/121112003</t>
  </si>
  <si>
    <t>- výkopy v zeleném pásmu. odměřeno v AutoCadu:</t>
  </si>
  <si>
    <t>1+0,4</t>
  </si>
  <si>
    <t>122211101</t>
  </si>
  <si>
    <t>Odkopávky a prokopávky ručně zapažené i nezapažené v hornině třídy těžitelnosti I skupiny 3</t>
  </si>
  <si>
    <t>m3</t>
  </si>
  <si>
    <t>-855597723</t>
  </si>
  <si>
    <t>https://podminky.urs.cz/item/CS_URS_2021_02/122211101</t>
  </si>
  <si>
    <t xml:space="preserve">tř. 3 (dle ČSN 73 3050) = tř. I (dle ČSN EN 805)   </t>
  </si>
  <si>
    <t>((1+1+0,5*6)+(0,5+0,5*6))*0,6+(1+0,4)*0,15</t>
  </si>
  <si>
    <t>5</t>
  </si>
  <si>
    <t>122702119</t>
  </si>
  <si>
    <t>Odkopávky a prokopávky výsypek Příplatek k cenám za lepivost zemin</t>
  </si>
  <si>
    <t>1415804737</t>
  </si>
  <si>
    <t>https://podminky.urs.cz/item/CS_URS_2021_02/122702119</t>
  </si>
  <si>
    <t>Příplatek za lepivost 30%</t>
  </si>
  <si>
    <t>(((1+1+0,5*6)+(0,5+0,5*6))*0,6+(1+0,4)*0,15)*0,3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</si>
  <si>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</si>
  <si>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</si>
  <si>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</si>
  <si>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-1763291794</t>
  </si>
  <si>
    <t>https://podminky.urs.cz/item/CS_URS_2021_02/162651112</t>
  </si>
  <si>
    <t>7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</si>
  <si>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</si>
  <si>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</si>
  <si>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-870837515</t>
  </si>
  <si>
    <t>https://podminky.urs.cz/item/CS_URS_2021_02/181111111</t>
  </si>
  <si>
    <t>- úprava plochy zeleně. Odměřeno v AutoCadu:</t>
  </si>
  <si>
    <t>8</t>
  </si>
  <si>
    <t>181351003</t>
  </si>
  <si>
    <t>Rozprostření a urovnání ornice v rovině nebo ve svahu sklonu do 1:5 strojně při souvislé ploše do 100 m2, tl. vrstvy do 200 mm</t>
  </si>
  <si>
    <t>-1605162713</t>
  </si>
  <si>
    <t>https://podminky.urs.cz/item/CS_URS_2021_02/181351003</t>
  </si>
  <si>
    <t>9</t>
  </si>
  <si>
    <t>181411141</t>
  </si>
  <si>
    <t>Založení trávníku na půdě předem připravené plochy do 1000 m2 výsevem včetně utažení parterového v rovině nebo na svahu do 1:5</t>
  </si>
  <si>
    <t>1955117270</t>
  </si>
  <si>
    <t>https://podminky.urs.cz/item/CS_URS_2021_02/181411141</t>
  </si>
  <si>
    <t>10</t>
  </si>
  <si>
    <t>M</t>
  </si>
  <si>
    <t>00572410</t>
  </si>
  <si>
    <t>osivo směs travní parková</t>
  </si>
  <si>
    <t>kg</t>
  </si>
  <si>
    <t>1482964464</t>
  </si>
  <si>
    <t>https://podminky.urs.cz/item/CS_URS_2021_02/00572410</t>
  </si>
  <si>
    <t>- osetí plochy kabelové trasy. Odměřeno v AutoCadu:</t>
  </si>
  <si>
    <t>1 kg travního semene na 50 m2 plochy</t>
  </si>
  <si>
    <t>(1+0,4)/50</t>
  </si>
  <si>
    <t>11</t>
  </si>
  <si>
    <t>181951112</t>
  </si>
  <si>
    <t>Úprava pláně vyrovnáním výškových rozdílů strojně v hornině třídy těžitelnosti I, skupiny 1 až 3 se zhutněním</t>
  </si>
  <si>
    <t>238903175</t>
  </si>
  <si>
    <t>https://podminky.urs.cz/item/CS_URS_2021_02/181951112</t>
  </si>
  <si>
    <t>12</t>
  </si>
  <si>
    <t>185803111</t>
  </si>
  <si>
    <t>Ošetření trávníku jednorázové v rovině nebo na svahu do 1:5</t>
  </si>
  <si>
    <t>-1009379986</t>
  </si>
  <si>
    <t>https://podminky.urs.cz/item/CS_URS_2021_02/185803111</t>
  </si>
  <si>
    <t>13</t>
  </si>
  <si>
    <t>185804311</t>
  </si>
  <si>
    <t>Zalití rostlin vodou plochy záhonů jednotlivě do 20 m2</t>
  </si>
  <si>
    <t>-1032385123</t>
  </si>
  <si>
    <t>https://podminky.urs.cz/item/CS_URS_2021_02/185804311</t>
  </si>
  <si>
    <t>- zálivka osetého povrchu kabelové trasy</t>
  </si>
  <si>
    <t>- zalévání trávníku vodou 8x po 10 l/m2</t>
  </si>
  <si>
    <t>(1+0,4)*0,001*8</t>
  </si>
  <si>
    <t>14</t>
  </si>
  <si>
    <t>08211320</t>
  </si>
  <si>
    <t>voda pitná pro smluvní odběratele</t>
  </si>
  <si>
    <t>-1006134460</t>
  </si>
  <si>
    <t>https://podminky.urs.cz/item/CS_URS_2021_02/08211320</t>
  </si>
  <si>
    <t>185851121</t>
  </si>
  <si>
    <t>Dovoz vody pro zálivku rostlin na vzdálenost do 1000 m</t>
  </si>
  <si>
    <t>2059876702</t>
  </si>
  <si>
    <t>https://podminky.urs.cz/item/CS_URS_2021_02/185851121</t>
  </si>
  <si>
    <t>16</t>
  </si>
  <si>
    <t>185851129</t>
  </si>
  <si>
    <t>Dovoz vody pro zálivku rostlin Příplatek k ceně za každých dalších i započatých 1000 m</t>
  </si>
  <si>
    <t>1039611945</t>
  </si>
  <si>
    <t>https://podminky.urs.cz/item/CS_URS_2021_02/185851129</t>
  </si>
  <si>
    <t>(1+0,4)*0,001*8*10</t>
  </si>
  <si>
    <t>Komunikace pozemní</t>
  </si>
  <si>
    <t>17</t>
  </si>
  <si>
    <t>564801112</t>
  </si>
  <si>
    <t>Podklad ze štěrkodrti ŠD s rozprostřením a zhutněním, po zhutnění tl. 40 mm</t>
  </si>
  <si>
    <t>-561665297</t>
  </si>
  <si>
    <t>https://podminky.urs.cz/item/CS_URS_2021_02/564801112</t>
  </si>
  <si>
    <t>- pokládka šedé zámkové dlažby tvaru I. Odměřeno v AutoCadu:</t>
  </si>
  <si>
    <t>- pokládka chodníku z LA. Odměřeno v AutoCadu:</t>
  </si>
  <si>
    <t>Součet</t>
  </si>
  <si>
    <t>18</t>
  </si>
  <si>
    <t>564851111</t>
  </si>
  <si>
    <t>Podklad ze štěrkodrti ŠD s rozprostřením a zhutněním, po zhutnění tl. 150 mm</t>
  </si>
  <si>
    <t>2117927483</t>
  </si>
  <si>
    <t>https://podminky.urs.cz/item/CS_URS_2021_02/564851111</t>
  </si>
  <si>
    <t>19</t>
  </si>
  <si>
    <t>565175121</t>
  </si>
  <si>
    <t>Asfaltový beton vrstva podkladní ACP 16 (obalované kamenivo střednězrnné - OKS) s rozprostřením a zhutněním v pruhu šířky přes 3 m, po zhutnění tl. 100 mm</t>
  </si>
  <si>
    <t>1148930900</t>
  </si>
  <si>
    <t>https://podminky.urs.cz/item/CS_URS_2021_02/565175121</t>
  </si>
  <si>
    <t>20</t>
  </si>
  <si>
    <t>572404111</t>
  </si>
  <si>
    <t>Posyp živičného podkladu nebo krytu kamenivem drobným těženým nebo drceným bez zhutnění, v množství do 5 kg/m2</t>
  </si>
  <si>
    <t>-625758455</t>
  </si>
  <si>
    <t>https://podminky.urs.cz/item/CS_URS_2021_02/572404111</t>
  </si>
  <si>
    <t>573191111</t>
  </si>
  <si>
    <t>Postřik infiltrační kationaktivní emulzí v množství 1,00 kg/m2</t>
  </si>
  <si>
    <t>1498316746</t>
  </si>
  <si>
    <t>https://podminky.urs.cz/item/CS_URS_2021_02/573191111</t>
  </si>
  <si>
    <t>22</t>
  </si>
  <si>
    <t>578132213</t>
  </si>
  <si>
    <t>Litý asfalt MA 8 (LAJ) s rozprostřením z nemodifikovaného asfaltu v pruhu šířky přes 3 m tl. 30 mm</t>
  </si>
  <si>
    <t>-621573819</t>
  </si>
  <si>
    <t>https://podminky.urs.cz/item/CS_URS_2021_02/578132213</t>
  </si>
  <si>
    <t>23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</si>
  <si>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</si>
  <si>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</si>
  <si>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-1985217750</t>
  </si>
  <si>
    <t>https://podminky.urs.cz/item/CS_URS_2021_02/596211110</t>
  </si>
  <si>
    <t>- využití stávající dlažby</t>
  </si>
  <si>
    <t>Ostatní konstrukce a práce, bourání</t>
  </si>
  <si>
    <t>24</t>
  </si>
  <si>
    <t>914111122</t>
  </si>
  <si>
    <t>Montáž svislé dopravní značky základní velikosti do 2 m2 páskováním na sloupy</t>
  </si>
  <si>
    <t>kus</t>
  </si>
  <si>
    <t>-790781683</t>
  </si>
  <si>
    <t>https://podminky.urs.cz/item/CS_URS_2021_02/914111122</t>
  </si>
  <si>
    <t>- montáž svislých dopravních značek IP31a a IP31B:</t>
  </si>
  <si>
    <t>2+2</t>
  </si>
  <si>
    <t>25</t>
  </si>
  <si>
    <t>40445627</t>
  </si>
  <si>
    <t>informativní značky provozní IP14-IP29, IP31 1000x1500mm</t>
  </si>
  <si>
    <t>325593280</t>
  </si>
  <si>
    <t>https://podminky.urs.cz/item/CS_URS_2021_02/40445627</t>
  </si>
  <si>
    <t>26</t>
  </si>
  <si>
    <t>914511111</t>
  </si>
  <si>
    <t>Montáž sloupku dopravních značek délky do 3,5 m do betonového základu</t>
  </si>
  <si>
    <t>2078739361</t>
  </si>
  <si>
    <t>https://podminky.urs.cz/item/CS_URS_2021_02/914511111</t>
  </si>
  <si>
    <t>- montáž sloupků svislých dopravních značek IP31a a IP31B:</t>
  </si>
  <si>
    <t>1+2</t>
  </si>
  <si>
    <t>27</t>
  </si>
  <si>
    <t>40445225</t>
  </si>
  <si>
    <t>sloupek pro dopravní značku Zn D 60mm v 3,5m</t>
  </si>
  <si>
    <t>1901820040</t>
  </si>
  <si>
    <t>https://podminky.urs.cz/item/CS_URS_2021_02/40445225</t>
  </si>
  <si>
    <t>28</t>
  </si>
  <si>
    <t>915331111</t>
  </si>
  <si>
    <t>Vodorovné značení předformovaným termoplastem čáry šířky 120 mm</t>
  </si>
  <si>
    <t>m</t>
  </si>
  <si>
    <t>572127474</t>
  </si>
  <si>
    <t>https://podminky.urs.cz/item/CS_URS_2021_02/915331111</t>
  </si>
  <si>
    <t>SO 401 - v.č. 07</t>
  </si>
  <si>
    <t>- referenční čára systému MÚR:</t>
  </si>
  <si>
    <t>(2*0,5)*4*2</t>
  </si>
  <si>
    <t>29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</si>
  <si>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</si>
  <si>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</si>
  <si>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-1975863113</t>
  </si>
  <si>
    <t>https://podminky.urs.cz/item/CS_URS_2021_02/979054451</t>
  </si>
  <si>
    <t>997</t>
  </si>
  <si>
    <t>Přesun sutě</t>
  </si>
  <si>
    <t>30</t>
  </si>
  <si>
    <t>997221561</t>
  </si>
  <si>
    <t>Vodorovná doprava suti bez naložení, ale se složením a s hrubým urovnáním z kusových materiálů, na vzdálenost do 1 km</t>
  </si>
  <si>
    <t>t</t>
  </si>
  <si>
    <t>823924363</t>
  </si>
  <si>
    <t>https://podminky.urs.cz/item/CS_URS_2021_02/997221561</t>
  </si>
  <si>
    <t>- zámková dlažba:</t>
  </si>
  <si>
    <t>((1+1+0,5*6)*0,06*2,5)*1,2</t>
  </si>
  <si>
    <t>31</t>
  </si>
  <si>
    <t>997221611</t>
  </si>
  <si>
    <t>Nakládání na dopravní prostředky pro vodorovnou dopravu suti</t>
  </si>
  <si>
    <t>-1705754037</t>
  </si>
  <si>
    <t>https://podminky.urs.cz/item/CS_URS_2021_02/997221611</t>
  </si>
  <si>
    <t>((1+1+0,5*6)*0,06*2,5)</t>
  </si>
  <si>
    <t>998</t>
  </si>
  <si>
    <t>Přesun hmot</t>
  </si>
  <si>
    <t>32</t>
  </si>
  <si>
    <t>998223011</t>
  </si>
  <si>
    <t>Přesun hmot pro pozemní komunikace s krytem dlážděným dopravní vzdálenost do 200 m jakékoliv délky objektu</t>
  </si>
  <si>
    <t>456717288</t>
  </si>
  <si>
    <t>https://podminky.urs.cz/item/CS_URS_2021_02/998223011</t>
  </si>
  <si>
    <t>- automatický výpočet:</t>
  </si>
  <si>
    <t>0,859</t>
  </si>
  <si>
    <t>Práce a dodávky M</t>
  </si>
  <si>
    <t>21-M</t>
  </si>
  <si>
    <t>Elektromontáže</t>
  </si>
  <si>
    <t>33</t>
  </si>
  <si>
    <t>210100002</t>
  </si>
  <si>
    <t>Ukončení vodičů izolovaných s označením a zapojením v rozváděči nebo na přístroji průřezu žíly do 6 mm2</t>
  </si>
  <si>
    <t>64</t>
  </si>
  <si>
    <t>1688614069</t>
  </si>
  <si>
    <t>https://podminky.urs.cz/item/CS_URS_2021_02/210100002</t>
  </si>
  <si>
    <t>- ukončení napájecího kabelu CYKY-J 3x1,5</t>
  </si>
  <si>
    <t>2*3</t>
  </si>
  <si>
    <t>- ukončení napájecího kabelu CYKY-J 3x6</t>
  </si>
  <si>
    <t>34</t>
  </si>
  <si>
    <t>210220452</t>
  </si>
  <si>
    <t>Montáž hromosvodného vedení ochranných prvků a doplňků ochranného pospojování pevně</t>
  </si>
  <si>
    <t>-1884515326</t>
  </si>
  <si>
    <t>https://podminky.urs.cz/item/CS_URS_2021_02/210220452</t>
  </si>
  <si>
    <t>- pokládka drátu FeZn 10mm2 nebo pásku uzemňovacího FeZn 30x4 mm - odměřeno v AutoCadu:</t>
  </si>
  <si>
    <t>2,5+2</t>
  </si>
  <si>
    <t>35</t>
  </si>
  <si>
    <t>35442062</t>
  </si>
  <si>
    <t>pás zemnící 30x4mm FeZn</t>
  </si>
  <si>
    <t>256</t>
  </si>
  <si>
    <t>-941337534</t>
  </si>
  <si>
    <t>https://podminky.urs.cz/item/CS_URS_2021_02/35442062</t>
  </si>
  <si>
    <t xml:space="preserve">hmotnost: 0,6 Kg/m   </t>
  </si>
  <si>
    <t>(2,5+2)*0,6</t>
  </si>
  <si>
    <t>36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</si>
  <si>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</si>
  <si>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</si>
  <si>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-2059504374</t>
  </si>
  <si>
    <t>https://podminky.urs.cz/item/CS_URS_2021_02/210812011</t>
  </si>
  <si>
    <t>- montáž kabelů CYKY-J 3x1,5:</t>
  </si>
  <si>
    <t>11,5</t>
  </si>
  <si>
    <t>- montáž kabelů CYKY-J 3x6:</t>
  </si>
  <si>
    <t>330</t>
  </si>
  <si>
    <t>37</t>
  </si>
  <si>
    <t>34111030</t>
  </si>
  <si>
    <t>kabel instalační jádro Cu plné izolace PVC plášť PVC 450/750V (CYKY) 3x1,5mm2</t>
  </si>
  <si>
    <t>2113243125</t>
  </si>
  <si>
    <t>https://podminky.urs.cz/item/CS_URS_2021_02/34111030</t>
  </si>
  <si>
    <t>- včetně prořezu</t>
  </si>
  <si>
    <t>11,5*1,15</t>
  </si>
  <si>
    <t>38</t>
  </si>
  <si>
    <t>34111048</t>
  </si>
  <si>
    <t>kabel instalační jádro Cu plné izolace PVC plášť PVC 450/750V (CYKY) 3x6mm2</t>
  </si>
  <si>
    <t>-181318375</t>
  </si>
  <si>
    <t>https://podminky.urs.cz/item/CS_URS_2021_02/34111048</t>
  </si>
  <si>
    <t>330*1,15</t>
  </si>
  <si>
    <t>22-M</t>
  </si>
  <si>
    <t>Montáže technologických zařízení pro dopravní stavby</t>
  </si>
  <si>
    <t>39</t>
  </si>
  <si>
    <t>220110346</t>
  </si>
  <si>
    <t>Montáž kabelového štítku včetně vyražení znaku na štítek, připevnění na kabel, ovinutí štítku páskou pro označení konce kabelu</t>
  </si>
  <si>
    <t>-1195469892</t>
  </si>
  <si>
    <t>https://podminky.urs.cz/item/CS_URS_2021_02/220110346</t>
  </si>
  <si>
    <t>- označení ukončení napájecího kabelu</t>
  </si>
  <si>
    <t>2*2</t>
  </si>
  <si>
    <t>40</t>
  </si>
  <si>
    <t>354421101</t>
  </si>
  <si>
    <t>štítek plastový - čísla svodů</t>
  </si>
  <si>
    <t>Cena pro projekt</t>
  </si>
  <si>
    <t>1502588459</t>
  </si>
  <si>
    <t>41</t>
  </si>
  <si>
    <t>220870211-R</t>
  </si>
  <si>
    <t xml:space="preserve">Montáž podružného elektroměrového rozvaděče </t>
  </si>
  <si>
    <t>-1601874475</t>
  </si>
  <si>
    <t>SO 401 - v.č. 01</t>
  </si>
  <si>
    <t>- montáž podružného elektroměrového rozvaděče do RVO</t>
  </si>
  <si>
    <t>42</t>
  </si>
  <si>
    <t>406100009</t>
  </si>
  <si>
    <t>elektroinstalační materiál</t>
  </si>
  <si>
    <t>-649447308</t>
  </si>
  <si>
    <t>- dodávka podružného elektroměrového rozvaděče do RVO</t>
  </si>
  <si>
    <t>43</t>
  </si>
  <si>
    <t>406144206</t>
  </si>
  <si>
    <t>podružný elektroměrový rozvaděč</t>
  </si>
  <si>
    <t>381553864</t>
  </si>
  <si>
    <t>44</t>
  </si>
  <si>
    <t>220960001</t>
  </si>
  <si>
    <t>Montáž stožáru nebo sloupku včetně postavení stožáru, usazení nebo zabetonování základu, zatažení kabelu do stožáru, připojení kabelu, připojení uzemnění přímého zapuštěného</t>
  </si>
  <si>
    <t>924370359</t>
  </si>
  <si>
    <t>https://podminky.urs.cz/item/CS_URS_2021_02/220960001</t>
  </si>
  <si>
    <t>- montáž stožárů MÚR1 a MÚR2:</t>
  </si>
  <si>
    <t>45</t>
  </si>
  <si>
    <t>404451640</t>
  </si>
  <si>
    <t>Stožár výšky 6 m pro instalaci výložníku</t>
  </si>
  <si>
    <t>164431112</t>
  </si>
  <si>
    <t>46</t>
  </si>
  <si>
    <t>220960228</t>
  </si>
  <si>
    <t>Montáž systému měření úsekové rychlosti se zapojením skříně rozvaděče</t>
  </si>
  <si>
    <t>614149226</t>
  </si>
  <si>
    <t>https://podminky.urs.cz/item/CS_URS_2021_02/220960228</t>
  </si>
  <si>
    <t>- montáž systému MUR</t>
  </si>
  <si>
    <t>Obsahuje:</t>
  </si>
  <si>
    <t xml:space="preserve">- montáž přehledových a detekčních kamer s IR přísvitem </t>
  </si>
  <si>
    <t>- montáž výložníků délky 3,55 m</t>
  </si>
  <si>
    <t>- montáž radarových rychloměrů</t>
  </si>
  <si>
    <t>- montáž infračervených zábleskových jednotek pro přisvícení masky a obličeje řidiče</t>
  </si>
  <si>
    <t>- montáž přijímačů času</t>
  </si>
  <si>
    <t>- montáž vyhodnocovacích jednotek MUR</t>
  </si>
  <si>
    <t>47</t>
  </si>
  <si>
    <t>404611609</t>
  </si>
  <si>
    <t>Dodávka systému měření úsekové rychlosti</t>
  </si>
  <si>
    <t>-1140375871</t>
  </si>
  <si>
    <t>- dodávka systému MUR</t>
  </si>
  <si>
    <t xml:space="preserve">- přehledové a detekční kamery s IR přísvitem </t>
  </si>
  <si>
    <t>- výložníky délky 3,55 m</t>
  </si>
  <si>
    <t>- radarové rychloměry</t>
  </si>
  <si>
    <t>- infračervené zábleskové jednotky pro přisvícení masky a obličeje řidiče</t>
  </si>
  <si>
    <t>- přijímače času</t>
  </si>
  <si>
    <t>- vyhodnocovací jednotky MUR</t>
  </si>
  <si>
    <t>48</t>
  </si>
  <si>
    <t>406100033</t>
  </si>
  <si>
    <t>SW Licence</t>
  </si>
  <si>
    <t>-243460016</t>
  </si>
  <si>
    <t>SO 401 - v.č. 1</t>
  </si>
  <si>
    <t>- licence MUR</t>
  </si>
  <si>
    <t>49</t>
  </si>
  <si>
    <t>406100035</t>
  </si>
  <si>
    <t>kalibrace 1x / rok</t>
  </si>
  <si>
    <t>-1421189397</t>
  </si>
  <si>
    <t>50</t>
  </si>
  <si>
    <t>220731051</t>
  </si>
  <si>
    <t>Provedení kamerové zkoušky s montáží a kontrolou</t>
  </si>
  <si>
    <t>104225284</t>
  </si>
  <si>
    <t>https://podminky.urs.cz/item/CS_URS_2021_02/220731051</t>
  </si>
  <si>
    <t>- deteční kamery DK:</t>
  </si>
  <si>
    <t>51</t>
  </si>
  <si>
    <t>220960300</t>
  </si>
  <si>
    <t>Uvedení do provozu systém měření úsekové rychlosti úsekové rychlosti</t>
  </si>
  <si>
    <t>1954577809</t>
  </si>
  <si>
    <t>https://podminky.urs.cz/item/CS_URS_2021_02/220960300</t>
  </si>
  <si>
    <t>- jednotka MUR:</t>
  </si>
  <si>
    <t>52</t>
  </si>
  <si>
    <t>220370007-R</t>
  </si>
  <si>
    <t>Kompletace a funkční zkoušky kamerové soupravy na dílně</t>
  </si>
  <si>
    <t>1583009966</t>
  </si>
  <si>
    <t>53</t>
  </si>
  <si>
    <t>220731041</t>
  </si>
  <si>
    <t>Nastavení kamery s rozmontování,připojení do sítě 220 V a připojení koax. kabelu BNC,připojení a přenesení zkušebního monitoru,připevnění a mechanického nastavení objektivu,elektrického nastavení, ostření proudu,geometrie,odpojení zkušebního monitoru a zakrytování kamery pro vnitřní provedení</t>
  </si>
  <si>
    <t>575825140</t>
  </si>
  <si>
    <t>https://podminky.urs.cz/item/CS_URS_2021_02/220731041</t>
  </si>
  <si>
    <t>54</t>
  </si>
  <si>
    <t>2209603001</t>
  </si>
  <si>
    <t>Servisní údržba MUR</t>
  </si>
  <si>
    <t>rok</t>
  </si>
  <si>
    <t>2040966133</t>
  </si>
  <si>
    <t>- servisní údržba systému MUR</t>
  </si>
  <si>
    <t>Servis na první rok provozu zařízení. Nutné uzavřít s dodavatelem servisní smlouvu. Viz. výkres č. 01 Technická zpráva odst. 3.10</t>
  </si>
  <si>
    <t>46-M</t>
  </si>
  <si>
    <t>Zemní práce při extr.mont.pracích</t>
  </si>
  <si>
    <t>55</t>
  </si>
  <si>
    <t>460010024</t>
  </si>
  <si>
    <t>Vytyčení trasy vedení kabelového (podzemního) v zastavěném prostoru</t>
  </si>
  <si>
    <t>km</t>
  </si>
  <si>
    <t>1670264294</t>
  </si>
  <si>
    <t>https://podminky.urs.cz/item/CS_URS_2021_02/460010024</t>
  </si>
  <si>
    <t>- odměřeno v AutoCadu:</t>
  </si>
  <si>
    <t>(2,5+2)*0,001</t>
  </si>
  <si>
    <t>56</t>
  </si>
  <si>
    <t>460010025</t>
  </si>
  <si>
    <t>Vytyčení trasy inženýrských sítí v zastavěném prostoru</t>
  </si>
  <si>
    <t>1103469876</t>
  </si>
  <si>
    <t>https://podminky.urs.cz/item/CS_URS_2021_02/460010025</t>
  </si>
  <si>
    <t>(2,5+2)*0,001*6</t>
  </si>
  <si>
    <t>57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</si>
  <si>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</si>
  <si>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</si>
  <si>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500177964</t>
  </si>
  <si>
    <t>https://podminky.urs.cz/item/CS_URS_2021_02/460131113</t>
  </si>
  <si>
    <t>- výkop jam pro základ stožárů MUR1 a MUR2:</t>
  </si>
  <si>
    <t>(0,8*1,2*0,8)*2</t>
  </si>
  <si>
    <t>- výkop jam pro kabelové komory:</t>
  </si>
  <si>
    <t>(0,5*0,6)*12</t>
  </si>
  <si>
    <t>58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</si>
  <si>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</si>
  <si>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</si>
  <si>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604003617</t>
  </si>
  <si>
    <t>https://podminky.urs.cz/item/CS_URS_2021_02/460161152</t>
  </si>
  <si>
    <t>- výkop rýhy 35x60</t>
  </si>
  <si>
    <t>59</t>
  </si>
  <si>
    <t>460321111</t>
  </si>
  <si>
    <t>Vodorovné přemístění (odvoz) horniny stavebním kolečkem s vyprázdněním kolečka na hromady nebo do dopravního prostředku z jakékoliv horniny na vzdálenost do 10 m</t>
  </si>
  <si>
    <t>-469555434</t>
  </si>
  <si>
    <t>https://podminky.urs.cz/item/CS_URS_2021_02/460321111</t>
  </si>
  <si>
    <t>- přebytečná zemina z výkopů 35x60</t>
  </si>
  <si>
    <t>(2,5+2)*0,35*0,2</t>
  </si>
  <si>
    <t>- přebytečná zemina z výkopů základových jam stožárů MUR1 a MUR2</t>
  </si>
  <si>
    <t>- přebytečná zemina z výkopů jam kabelových komor</t>
  </si>
  <si>
    <t>(0,5*0,6*0,45)*12</t>
  </si>
  <si>
    <t>60</t>
  </si>
  <si>
    <t>460321121</t>
  </si>
  <si>
    <t>Vodorovné přemístění (odvoz) horniny stavebním kolečkem s vyprázdněním kolečka na hromady nebo do dopravního prostředku z jakékoliv horniny Příplatek za k ceně za každých dalších 10 m</t>
  </si>
  <si>
    <t>-823109891</t>
  </si>
  <si>
    <t>https://podminky.urs.cz/item/CS_URS_2021_02/460321121</t>
  </si>
  <si>
    <t>Za každých 9 km</t>
  </si>
  <si>
    <t>(2,5+2)*0,35*0,2*9</t>
  </si>
  <si>
    <t>(0,8*1,2*0,8)*2*9</t>
  </si>
  <si>
    <t>(0,5*0,6*0,45)*12*9</t>
  </si>
  <si>
    <t>61</t>
  </si>
  <si>
    <t>460431162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</si>
  <si>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</si>
  <si>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1914933001</t>
  </si>
  <si>
    <t>https://podminky.urs.cz/item/CS_URS_2021_02/460431162</t>
  </si>
  <si>
    <t>- zásyp rýhy 35x60</t>
  </si>
  <si>
    <t>62</t>
  </si>
  <si>
    <t>460641123</t>
  </si>
  <si>
    <t>Základové konstrukce základ bez bednění do rostlé zeminy z monolitického železobetonu bez výztuže bez zvláštních nároků na prostředí tř. C 16/20</t>
  </si>
  <si>
    <t>-948256157</t>
  </si>
  <si>
    <t>https://podminky.urs.cz/item/CS_URS_2021_02/460641123</t>
  </si>
  <si>
    <t>- betonový základ stožárů MUR1 a MUR2:</t>
  </si>
  <si>
    <t>63</t>
  </si>
  <si>
    <t>460641212</t>
  </si>
  <si>
    <t>Základové konstrukce výztuž z betonářské oceli 10 505</t>
  </si>
  <si>
    <t>801985452</t>
  </si>
  <si>
    <t>https://podminky.urs.cz/item/CS_URS_2021_02/460641212</t>
  </si>
  <si>
    <t>- výztuž betonového základu pro stožáry MUR1 a MUR2:</t>
  </si>
  <si>
    <t>2*0,005</t>
  </si>
  <si>
    <t>460641411</t>
  </si>
  <si>
    <t>Základové konstrukce bednění s případnými vzpěrami nezabudované zřízení</t>
  </si>
  <si>
    <t>-205822494</t>
  </si>
  <si>
    <t>https://podminky.urs.cz/item/CS_URS_2021_02/460641411</t>
  </si>
  <si>
    <t>- bednění betonového základu pro stožáry MUR1 a MUR2:</t>
  </si>
  <si>
    <t>(4*(1,2*0,8))*2</t>
  </si>
  <si>
    <t>65</t>
  </si>
  <si>
    <t>460641412</t>
  </si>
  <si>
    <t>Základové konstrukce bednění s případnými vzpěrami nezabudované odstranění</t>
  </si>
  <si>
    <t>146079175</t>
  </si>
  <si>
    <t>https://podminky.urs.cz/item/CS_URS_2021_02/460641412</t>
  </si>
  <si>
    <t>66</t>
  </si>
  <si>
    <t>460661512</t>
  </si>
  <si>
    <t>Kabelové lože z písku včetně podsypu, zhutnění a urovnání povrchu pro kabely nn zakryté plastovou fólií, šířky přes 25 do 50 cm</t>
  </si>
  <si>
    <t>877389957</t>
  </si>
  <si>
    <t>https://podminky.urs.cz/item/CS_URS_2021_02/460661512</t>
  </si>
  <si>
    <t>67</t>
  </si>
  <si>
    <t>69311310</t>
  </si>
  <si>
    <t>pás varovný plný PE š 330mm</t>
  </si>
  <si>
    <t>-380680589</t>
  </si>
  <si>
    <t>https://podminky.urs.cz/item/CS_URS_2021_02/69311310</t>
  </si>
  <si>
    <t>68</t>
  </si>
  <si>
    <t>34571355</t>
  </si>
  <si>
    <t>trubka elektroinstalační ohebná dvouplášťová korugovaná (chránička) D 94/110mm, HDPE+LDPE</t>
  </si>
  <si>
    <t>227857946</t>
  </si>
  <si>
    <t>https://podminky.urs.cz/item/CS_URS_2021_02/34571355</t>
  </si>
  <si>
    <t>(2,5+2)*1,15</t>
  </si>
  <si>
    <t>69</t>
  </si>
  <si>
    <t>460841111</t>
  </si>
  <si>
    <t>Osazení kabelové komory z plastů pro běžné zatížení komorového dílu z polyetylénu HDPE půdorysné plochy do 1,0 m2, světlé hloubky do 0,5 m</t>
  </si>
  <si>
    <t>-375819178</t>
  </si>
  <si>
    <t>https://podminky.urs.cz/item/CS_URS_2021_02/460841111</t>
  </si>
  <si>
    <t>- montáž kabelových komor</t>
  </si>
  <si>
    <t>70</t>
  </si>
  <si>
    <t>406144200</t>
  </si>
  <si>
    <t xml:space="preserve">kabelová komora vodotěsná, včetně víka </t>
  </si>
  <si>
    <t>-418240700</t>
  </si>
  <si>
    <t>- dodávka kabelových komor</t>
  </si>
  <si>
    <t>HZS</t>
  </si>
  <si>
    <t>Hodinové zúčtovací sazby</t>
  </si>
  <si>
    <t>71</t>
  </si>
  <si>
    <t>HZS3222</t>
  </si>
  <si>
    <t>Hodinové zúčtovací sazby montáží technologických zařízení na stavebních objektech montér slaboproudých zařízení odborný</t>
  </si>
  <si>
    <t>hod</t>
  </si>
  <si>
    <t>512</t>
  </si>
  <si>
    <t>2049618954</t>
  </si>
  <si>
    <t>https://podminky.urs.cz/item/CS_URS_2021_02/HZS3222</t>
  </si>
  <si>
    <t>- přímo zadané</t>
  </si>
  <si>
    <t>VRN</t>
  </si>
  <si>
    <t>Vedlejší rozpočtové náklady</t>
  </si>
  <si>
    <t>VRN1</t>
  </si>
  <si>
    <t>Průzkumné, geodetické a projektové práce</t>
  </si>
  <si>
    <t>72</t>
  </si>
  <si>
    <t>012103001</t>
  </si>
  <si>
    <t>Náklady na vytýčení inženýrských sítí</t>
  </si>
  <si>
    <t>1024</t>
  </si>
  <si>
    <t>2000316936</t>
  </si>
  <si>
    <t>Vytýčení inženýrských sítí dotčených nebo souvisejících se stavbou před a v průběhu výstavby.</t>
  </si>
  <si>
    <t>73</t>
  </si>
  <si>
    <t>012303000</t>
  </si>
  <si>
    <t>Geodetické práce po výstavbě</t>
  </si>
  <si>
    <t>-1671216800</t>
  </si>
  <si>
    <t>https://podminky.urs.cz/item/CS_URS_2021_02/012303000</t>
  </si>
  <si>
    <t>74</t>
  </si>
  <si>
    <t>013203000</t>
  </si>
  <si>
    <t>Dokumentace stavby bez rozlišení - vypracování dílenské dokumentace</t>
  </si>
  <si>
    <t>-1016514050</t>
  </si>
  <si>
    <t>https://podminky.urs.cz/item/CS_URS_2021_02/013203000</t>
  </si>
  <si>
    <t xml:space="preserve">- realizační projektová dokumentace </t>
  </si>
  <si>
    <t>75</t>
  </si>
  <si>
    <t>013254000</t>
  </si>
  <si>
    <t>Dokumentace skutečného provedení stavby</t>
  </si>
  <si>
    <t>2040469189</t>
  </si>
  <si>
    <t>https://podminky.urs.cz/item/CS_URS_2021_02/013254000</t>
  </si>
  <si>
    <t xml:space="preserve">- oprava PD a zhotovení tištěné formy PD </t>
  </si>
  <si>
    <t>VRN7</t>
  </si>
  <si>
    <t>Provozní vlivy</t>
  </si>
  <si>
    <t>76</t>
  </si>
  <si>
    <t>075002000</t>
  </si>
  <si>
    <t>Ochrana stávajících inženýrských sítí na staveništi</t>
  </si>
  <si>
    <t>1208784015</t>
  </si>
  <si>
    <t>https://podminky.urs.cz/item/CS_URS_2021_02/075002000</t>
  </si>
  <si>
    <t>SO 402 - Optický kabel ul. Riegrova - ul. Moravská</t>
  </si>
  <si>
    <t>-1679672608</t>
  </si>
  <si>
    <t>- rozebrání betonové dlažby 30/30/4. Odměřeno v AutoCadu:</t>
  </si>
  <si>
    <t>0,5*8+0,5*0,35</t>
  </si>
  <si>
    <t>0,5*6</t>
  </si>
  <si>
    <t>1973699</t>
  </si>
  <si>
    <t>SO 402 - v.č. C.3</t>
  </si>
  <si>
    <t>- pokládka betonové dlažby 30/30/4. Odměřeno v AutoCadu:</t>
  </si>
  <si>
    <t>-1376963493</t>
  </si>
  <si>
    <t>-193656638</t>
  </si>
  <si>
    <t>220182002</t>
  </si>
  <si>
    <t>Zatažení trubek do chráničky 110 mm ochranné z HDPE</t>
  </si>
  <si>
    <t>922704981</t>
  </si>
  <si>
    <t>https://podminky.urs.cz/item/CS_URS_2021_02/220182002</t>
  </si>
  <si>
    <t xml:space="preserve">- zatažení mikrotrubičky HDPE 7/4 mm do stávající rezervní chráničky: </t>
  </si>
  <si>
    <t>328+679+2,5+2</t>
  </si>
  <si>
    <t>406100070</t>
  </si>
  <si>
    <t>mikrotrubička tlustostěnná 7/4 mm HDPE</t>
  </si>
  <si>
    <t>1335780116</t>
  </si>
  <si>
    <t>(328+679+2,5+2)*1,15</t>
  </si>
  <si>
    <t>220182031</t>
  </si>
  <si>
    <t>Zatažení optického kabelu do ochranné HDPE trubky</t>
  </si>
  <si>
    <t>-1993031828</t>
  </si>
  <si>
    <t>https://podminky.urs.cz/item/CS_URS_2021_02/220182031</t>
  </si>
  <si>
    <t>- zafouknutí optického kabelu do mikrotrubičky 7/4</t>
  </si>
  <si>
    <t>328+679+4,5</t>
  </si>
  <si>
    <t>- zatažení optického kabelu do dříku stožáru:</t>
  </si>
  <si>
    <t>2,5*2*1,15</t>
  </si>
  <si>
    <t>341310414</t>
  </si>
  <si>
    <t>optický kabel SM 8vl.</t>
  </si>
  <si>
    <t>1125798134</t>
  </si>
  <si>
    <t>(328+679)*1,15</t>
  </si>
  <si>
    <t>341310415</t>
  </si>
  <si>
    <t>optický kabel SM 2vl.</t>
  </si>
  <si>
    <t>-813697930</t>
  </si>
  <si>
    <t>(4,5)*1,15</t>
  </si>
  <si>
    <t>-1420604773</t>
  </si>
  <si>
    <t>(0,5*0,6)*14</t>
  </si>
  <si>
    <t>341647826</t>
  </si>
  <si>
    <t>- přebytečná zemina z výkopů jam kabelových komor:</t>
  </si>
  <si>
    <t>(0,5*0,6*0,45)*14</t>
  </si>
  <si>
    <t>438749173</t>
  </si>
  <si>
    <t>(0,5*0,6*0,45)*14*9</t>
  </si>
  <si>
    <t>-43312487</t>
  </si>
  <si>
    <t>-11625685</t>
  </si>
  <si>
    <t>460841111-R</t>
  </si>
  <si>
    <t xml:space="preserve">Osazení zemní optické spojky </t>
  </si>
  <si>
    <t>-248302951</t>
  </si>
  <si>
    <t>- montáž zemní optické spojky na nároží ul. Riegrova x Smetanova</t>
  </si>
  <si>
    <t>341310407</t>
  </si>
  <si>
    <t>zemní optická spojka</t>
  </si>
  <si>
    <t>-768840105</t>
  </si>
  <si>
    <t>- dodávka zemní optické spojky na nároží ul. Riegrova x Smetanova</t>
  </si>
  <si>
    <t>406144193</t>
  </si>
  <si>
    <t xml:space="preserve">kabelová komora vodotěsná pro zemní optickou spojku </t>
  </si>
  <si>
    <t>-69179931</t>
  </si>
  <si>
    <t>- dodávka kabelové komory pro zemní optickou spojku na nároží ul. Riegrova x Smetanova</t>
  </si>
  <si>
    <t>1370644687</t>
  </si>
  <si>
    <t>-1803325830</t>
  </si>
  <si>
    <t>-1268071369</t>
  </si>
  <si>
    <t>1059927332</t>
  </si>
  <si>
    <t>-1708300301</t>
  </si>
  <si>
    <t>SW - Systém ke zpracování přestupkové dokumentace</t>
  </si>
  <si>
    <t>220960228-R</t>
  </si>
  <si>
    <t>Systém ke zpracování přestupkové dokumentace - SW licence MUR</t>
  </si>
  <si>
    <t>soubor</t>
  </si>
  <si>
    <t>-1571730709</t>
  </si>
  <si>
    <t>- Licence dodávaného SW (doplnění stávajícího systému ke zpracování přestupkové dokumentace o 1 měřící zařízení)</t>
  </si>
  <si>
    <t>- Implementační práce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</si>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</sst>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3" TargetMode="External" /><Relationship Id="rId2" Type="http://schemas.openxmlformats.org/officeDocument/2006/relationships/hyperlink" Target="https://podminky.urs.cz/item/CS_URS_2021_02/113107141" TargetMode="External" /><Relationship Id="rId3" Type="http://schemas.openxmlformats.org/officeDocument/2006/relationships/hyperlink" Target="https://podminky.urs.cz/item/CS_URS_2021_02/121112003" TargetMode="External" /><Relationship Id="rId4" Type="http://schemas.openxmlformats.org/officeDocument/2006/relationships/hyperlink" Target="https://podminky.urs.cz/item/CS_URS_2021_02/122211101" TargetMode="External" /><Relationship Id="rId5" Type="http://schemas.openxmlformats.org/officeDocument/2006/relationships/hyperlink" Target="https://podminky.urs.cz/item/CS_URS_2021_02/122702119" TargetMode="External" /><Relationship Id="rId6" Type="http://schemas.openxmlformats.org/officeDocument/2006/relationships/hyperlink" Target="https://podminky.urs.cz/item/CS_URS_2021_02/162651112" TargetMode="External" /><Relationship Id="rId7" Type="http://schemas.openxmlformats.org/officeDocument/2006/relationships/hyperlink" Target="https://podminky.urs.cz/item/CS_URS_2021_02/181111111" TargetMode="External" /><Relationship Id="rId8" Type="http://schemas.openxmlformats.org/officeDocument/2006/relationships/hyperlink" Target="https://podminky.urs.cz/item/CS_URS_2021_02/181351003" TargetMode="External" /><Relationship Id="rId9" Type="http://schemas.openxmlformats.org/officeDocument/2006/relationships/hyperlink" Target="https://podminky.urs.cz/item/CS_URS_2021_02/181411141" TargetMode="External" /><Relationship Id="rId10" Type="http://schemas.openxmlformats.org/officeDocument/2006/relationships/hyperlink" Target="https://podminky.urs.cz/item/CS_URS_2021_02/00572410" TargetMode="External" /><Relationship Id="rId11" Type="http://schemas.openxmlformats.org/officeDocument/2006/relationships/hyperlink" Target="https://podminky.urs.cz/item/CS_URS_2021_02/181951112" TargetMode="External" /><Relationship Id="rId12" Type="http://schemas.openxmlformats.org/officeDocument/2006/relationships/hyperlink" Target="https://podminky.urs.cz/item/CS_URS_2021_02/185803111" TargetMode="External" /><Relationship Id="rId13" Type="http://schemas.openxmlformats.org/officeDocument/2006/relationships/hyperlink" Target="https://podminky.urs.cz/item/CS_URS_2021_02/185804311" TargetMode="External" /><Relationship Id="rId14" Type="http://schemas.openxmlformats.org/officeDocument/2006/relationships/hyperlink" Target="https://podminky.urs.cz/item/CS_URS_2021_02/08211320" TargetMode="External" /><Relationship Id="rId15" Type="http://schemas.openxmlformats.org/officeDocument/2006/relationships/hyperlink" Target="https://podminky.urs.cz/item/CS_URS_2021_02/185851121" TargetMode="External" /><Relationship Id="rId16" Type="http://schemas.openxmlformats.org/officeDocument/2006/relationships/hyperlink" Target="https://podminky.urs.cz/item/CS_URS_2021_02/185851129" TargetMode="External" /><Relationship Id="rId17" Type="http://schemas.openxmlformats.org/officeDocument/2006/relationships/hyperlink" Target="https://podminky.urs.cz/item/CS_URS_2021_02/564801112" TargetMode="External" /><Relationship Id="rId18" Type="http://schemas.openxmlformats.org/officeDocument/2006/relationships/hyperlink" Target="https://podminky.urs.cz/item/CS_URS_2021_02/564851111" TargetMode="External" /><Relationship Id="rId19" Type="http://schemas.openxmlformats.org/officeDocument/2006/relationships/hyperlink" Target="https://podminky.urs.cz/item/CS_URS_2021_02/565175121" TargetMode="External" /><Relationship Id="rId20" Type="http://schemas.openxmlformats.org/officeDocument/2006/relationships/hyperlink" Target="https://podminky.urs.cz/item/CS_URS_2021_02/572404111" TargetMode="External" /><Relationship Id="rId21" Type="http://schemas.openxmlformats.org/officeDocument/2006/relationships/hyperlink" Target="https://podminky.urs.cz/item/CS_URS_2021_02/573191111" TargetMode="External" /><Relationship Id="rId22" Type="http://schemas.openxmlformats.org/officeDocument/2006/relationships/hyperlink" Target="https://podminky.urs.cz/item/CS_URS_2021_02/578132213" TargetMode="External" /><Relationship Id="rId23" Type="http://schemas.openxmlformats.org/officeDocument/2006/relationships/hyperlink" Target="https://podminky.urs.cz/item/CS_URS_2021_02/596211110" TargetMode="External" /><Relationship Id="rId24" Type="http://schemas.openxmlformats.org/officeDocument/2006/relationships/hyperlink" Target="https://podminky.urs.cz/item/CS_URS_2021_02/914111122" TargetMode="External" /><Relationship Id="rId25" Type="http://schemas.openxmlformats.org/officeDocument/2006/relationships/hyperlink" Target="https://podminky.urs.cz/item/CS_URS_2021_02/40445627" TargetMode="External" /><Relationship Id="rId26" Type="http://schemas.openxmlformats.org/officeDocument/2006/relationships/hyperlink" Target="https://podminky.urs.cz/item/CS_URS_2021_02/914511111" TargetMode="External" /><Relationship Id="rId27" Type="http://schemas.openxmlformats.org/officeDocument/2006/relationships/hyperlink" Target="https://podminky.urs.cz/item/CS_URS_2021_02/40445225" TargetMode="External" /><Relationship Id="rId28" Type="http://schemas.openxmlformats.org/officeDocument/2006/relationships/hyperlink" Target="https://podminky.urs.cz/item/CS_URS_2021_02/915331111" TargetMode="External" /><Relationship Id="rId29" Type="http://schemas.openxmlformats.org/officeDocument/2006/relationships/hyperlink" Target="https://podminky.urs.cz/item/CS_URS_2021_02/979054451" TargetMode="External" /><Relationship Id="rId30" Type="http://schemas.openxmlformats.org/officeDocument/2006/relationships/hyperlink" Target="https://podminky.urs.cz/item/CS_URS_2021_02/997221561" TargetMode="External" /><Relationship Id="rId31" Type="http://schemas.openxmlformats.org/officeDocument/2006/relationships/hyperlink" Target="https://podminky.urs.cz/item/CS_URS_2021_02/997221611" TargetMode="External" /><Relationship Id="rId32" Type="http://schemas.openxmlformats.org/officeDocument/2006/relationships/hyperlink" Target="https://podminky.urs.cz/item/CS_URS_2021_02/998223011" TargetMode="External" /><Relationship Id="rId33" Type="http://schemas.openxmlformats.org/officeDocument/2006/relationships/hyperlink" Target="https://podminky.urs.cz/item/CS_URS_2021_02/210100002" TargetMode="External" /><Relationship Id="rId34" Type="http://schemas.openxmlformats.org/officeDocument/2006/relationships/hyperlink" Target="https://podminky.urs.cz/item/CS_URS_2021_02/210220452" TargetMode="External" /><Relationship Id="rId35" Type="http://schemas.openxmlformats.org/officeDocument/2006/relationships/hyperlink" Target="https://podminky.urs.cz/item/CS_URS_2021_02/35442062" TargetMode="External" /><Relationship Id="rId36" Type="http://schemas.openxmlformats.org/officeDocument/2006/relationships/hyperlink" Target="https://podminky.urs.cz/item/CS_URS_2021_02/210812011" TargetMode="External" /><Relationship Id="rId37" Type="http://schemas.openxmlformats.org/officeDocument/2006/relationships/hyperlink" Target="https://podminky.urs.cz/item/CS_URS_2021_02/34111030" TargetMode="External" /><Relationship Id="rId38" Type="http://schemas.openxmlformats.org/officeDocument/2006/relationships/hyperlink" Target="https://podminky.urs.cz/item/CS_URS_2021_02/34111048" TargetMode="External" /><Relationship Id="rId39" Type="http://schemas.openxmlformats.org/officeDocument/2006/relationships/hyperlink" Target="https://podminky.urs.cz/item/CS_URS_2021_02/220110346" TargetMode="External" /><Relationship Id="rId40" Type="http://schemas.openxmlformats.org/officeDocument/2006/relationships/hyperlink" Target="https://podminky.urs.cz/item/CS_URS_2021_02/220960001" TargetMode="External" /><Relationship Id="rId41" Type="http://schemas.openxmlformats.org/officeDocument/2006/relationships/hyperlink" Target="https://podminky.urs.cz/item/CS_URS_2021_02/220960228" TargetMode="External" /><Relationship Id="rId42" Type="http://schemas.openxmlformats.org/officeDocument/2006/relationships/hyperlink" Target="https://podminky.urs.cz/item/CS_URS_2021_02/220731051" TargetMode="External" /><Relationship Id="rId43" Type="http://schemas.openxmlformats.org/officeDocument/2006/relationships/hyperlink" Target="https://podminky.urs.cz/item/CS_URS_2021_02/220960300" TargetMode="External" /><Relationship Id="rId44" Type="http://schemas.openxmlformats.org/officeDocument/2006/relationships/hyperlink" Target="https://podminky.urs.cz/item/CS_URS_2021_02/220731041" TargetMode="External" /><Relationship Id="rId45" Type="http://schemas.openxmlformats.org/officeDocument/2006/relationships/hyperlink" Target="https://podminky.urs.cz/item/CS_URS_2021_02/460010024" TargetMode="External" /><Relationship Id="rId46" Type="http://schemas.openxmlformats.org/officeDocument/2006/relationships/hyperlink" Target="https://podminky.urs.cz/item/CS_URS_2021_02/460010025" TargetMode="External" /><Relationship Id="rId47" Type="http://schemas.openxmlformats.org/officeDocument/2006/relationships/hyperlink" Target="https://podminky.urs.cz/item/CS_URS_2021_02/460131113" TargetMode="External" /><Relationship Id="rId48" Type="http://schemas.openxmlformats.org/officeDocument/2006/relationships/hyperlink" Target="https://podminky.urs.cz/item/CS_URS_2021_02/460161152" TargetMode="External" /><Relationship Id="rId49" Type="http://schemas.openxmlformats.org/officeDocument/2006/relationships/hyperlink" Target="https://podminky.urs.cz/item/CS_URS_2021_02/460321111" TargetMode="External" /><Relationship Id="rId50" Type="http://schemas.openxmlformats.org/officeDocument/2006/relationships/hyperlink" Target="https://podminky.urs.cz/item/CS_URS_2021_02/460321121" TargetMode="External" /><Relationship Id="rId51" Type="http://schemas.openxmlformats.org/officeDocument/2006/relationships/hyperlink" Target="https://podminky.urs.cz/item/CS_URS_2021_02/460431162" TargetMode="External" /><Relationship Id="rId52" Type="http://schemas.openxmlformats.org/officeDocument/2006/relationships/hyperlink" Target="https://podminky.urs.cz/item/CS_URS_2021_02/460641123" TargetMode="External" /><Relationship Id="rId53" Type="http://schemas.openxmlformats.org/officeDocument/2006/relationships/hyperlink" Target="https://podminky.urs.cz/item/CS_URS_2021_02/460641212" TargetMode="External" /><Relationship Id="rId54" Type="http://schemas.openxmlformats.org/officeDocument/2006/relationships/hyperlink" Target="https://podminky.urs.cz/item/CS_URS_2021_02/460641411" TargetMode="External" /><Relationship Id="rId55" Type="http://schemas.openxmlformats.org/officeDocument/2006/relationships/hyperlink" Target="https://podminky.urs.cz/item/CS_URS_2021_02/460641412" TargetMode="External" /><Relationship Id="rId56" Type="http://schemas.openxmlformats.org/officeDocument/2006/relationships/hyperlink" Target="https://podminky.urs.cz/item/CS_URS_2021_02/460661512" TargetMode="External" /><Relationship Id="rId57" Type="http://schemas.openxmlformats.org/officeDocument/2006/relationships/hyperlink" Target="https://podminky.urs.cz/item/CS_URS_2021_02/69311310" TargetMode="External" /><Relationship Id="rId58" Type="http://schemas.openxmlformats.org/officeDocument/2006/relationships/hyperlink" Target="https://podminky.urs.cz/item/CS_URS_2021_02/34571355" TargetMode="External" /><Relationship Id="rId59" Type="http://schemas.openxmlformats.org/officeDocument/2006/relationships/hyperlink" Target="https://podminky.urs.cz/item/CS_URS_2021_02/460841111" TargetMode="External" /><Relationship Id="rId60" Type="http://schemas.openxmlformats.org/officeDocument/2006/relationships/hyperlink" Target="https://podminky.urs.cz/item/CS_URS_2021_02/HZS3222" TargetMode="External" /><Relationship Id="rId61" Type="http://schemas.openxmlformats.org/officeDocument/2006/relationships/hyperlink" Target="https://podminky.urs.cz/item/CS_URS_2021_02/012303000" TargetMode="External" /><Relationship Id="rId62" Type="http://schemas.openxmlformats.org/officeDocument/2006/relationships/hyperlink" Target="https://podminky.urs.cz/item/CS_URS_2021_02/013203000" TargetMode="External" /><Relationship Id="rId63" Type="http://schemas.openxmlformats.org/officeDocument/2006/relationships/hyperlink" Target="https://podminky.urs.cz/item/CS_URS_2021_02/013254000" TargetMode="External" /><Relationship Id="rId64" Type="http://schemas.openxmlformats.org/officeDocument/2006/relationships/hyperlink" Target="https://podminky.urs.cz/item/CS_URS_2021_02/075002000" TargetMode="External" /><Relationship Id="rId6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3" TargetMode="External" /><Relationship Id="rId2" Type="http://schemas.openxmlformats.org/officeDocument/2006/relationships/hyperlink" Target="https://podminky.urs.cz/item/CS_URS_2021_02/564801112" TargetMode="External" /><Relationship Id="rId3" Type="http://schemas.openxmlformats.org/officeDocument/2006/relationships/hyperlink" Target="https://podminky.urs.cz/item/CS_URS_2021_02/564851111" TargetMode="External" /><Relationship Id="rId4" Type="http://schemas.openxmlformats.org/officeDocument/2006/relationships/hyperlink" Target="https://podminky.urs.cz/item/CS_URS_2021_02/596211110" TargetMode="External" /><Relationship Id="rId5" Type="http://schemas.openxmlformats.org/officeDocument/2006/relationships/hyperlink" Target="https://podminky.urs.cz/item/CS_URS_2021_02/220182002" TargetMode="External" /><Relationship Id="rId6" Type="http://schemas.openxmlformats.org/officeDocument/2006/relationships/hyperlink" Target="https://podminky.urs.cz/item/CS_URS_2021_02/220182031" TargetMode="External" /><Relationship Id="rId7" Type="http://schemas.openxmlformats.org/officeDocument/2006/relationships/hyperlink" Target="https://podminky.urs.cz/item/CS_URS_2021_02/460131113" TargetMode="External" /><Relationship Id="rId8" Type="http://schemas.openxmlformats.org/officeDocument/2006/relationships/hyperlink" Target="https://podminky.urs.cz/item/CS_URS_2021_02/460321111" TargetMode="External" /><Relationship Id="rId9" Type="http://schemas.openxmlformats.org/officeDocument/2006/relationships/hyperlink" Target="https://podminky.urs.cz/item/CS_URS_2021_02/460321121" TargetMode="External" /><Relationship Id="rId10" Type="http://schemas.openxmlformats.org/officeDocument/2006/relationships/hyperlink" Target="https://podminky.urs.cz/item/CS_URS_2021_02/460841111" TargetMode="External" /><Relationship Id="rId11" Type="http://schemas.openxmlformats.org/officeDocument/2006/relationships/hyperlink" Target="https://podminky.urs.cz/item/CS_URS_2021_02/HZS3222" TargetMode="External" /><Relationship Id="rId12" Type="http://schemas.openxmlformats.org/officeDocument/2006/relationships/hyperlink" Target="https://podminky.urs.cz/item/CS_URS_2021_02/012303000" TargetMode="External" /><Relationship Id="rId13" Type="http://schemas.openxmlformats.org/officeDocument/2006/relationships/hyperlink" Target="https://podminky.urs.cz/item/CS_URS_2021_02/013254000" TargetMode="External" /><Relationship Id="rId14" Type="http://schemas.openxmlformats.org/officeDocument/2006/relationships/hyperlink" Target="https://podminky.urs.cz/item/CS_URS_2021_02/075002000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57</v>
      </c>
      <c r="U35" s="56"/>
      <c r="V35" s="56"/>
      <c r="W35" s="56"/>
      <c r="X35" s="58" t="s">
        <v>58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0072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Měření úsekové rychlosti (MÚR) lokalita 1 Křib ve městě Česká Třebová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Česká Třebová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23. 8. 2021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Česká Třebová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ALMAPRO, s.r.o.</v>
      </c>
      <c r="AN49" s="66"/>
      <c r="AO49" s="66"/>
      <c r="AP49" s="66"/>
      <c r="AQ49" s="42"/>
      <c r="AR49" s="46"/>
      <c r="AS49" s="76" t="s">
        <v>60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>ALMAPRO,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61</v>
      </c>
      <c r="D52" s="89"/>
      <c r="E52" s="89"/>
      <c r="F52" s="89"/>
      <c r="G52" s="89"/>
      <c r="H52" s="90"/>
      <c r="I52" s="91" t="s">
        <v>62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63</v>
      </c>
      <c r="AH52" s="89"/>
      <c r="AI52" s="89"/>
      <c r="AJ52" s="89"/>
      <c r="AK52" s="89"/>
      <c r="AL52" s="89"/>
      <c r="AM52" s="89"/>
      <c r="AN52" s="91" t="s">
        <v>64</v>
      </c>
      <c r="AO52" s="89"/>
      <c r="AP52" s="89"/>
      <c r="AQ52" s="93" t="s">
        <v>65</v>
      </c>
      <c r="AR52" s="46"/>
      <c r="AS52" s="94" t="s">
        <v>66</v>
      </c>
      <c r="AT52" s="95" t="s">
        <v>67</v>
      </c>
      <c r="AU52" s="95" t="s">
        <v>68</v>
      </c>
      <c r="AV52" s="95" t="s">
        <v>69</v>
      </c>
      <c r="AW52" s="95" t="s">
        <v>70</v>
      </c>
      <c r="AX52" s="95" t="s">
        <v>71</v>
      </c>
      <c r="AY52" s="95" t="s">
        <v>72</v>
      </c>
      <c r="AZ52" s="95" t="s">
        <v>73</v>
      </c>
      <c r="BA52" s="95" t="s">
        <v>74</v>
      </c>
      <c r="BB52" s="95" t="s">
        <v>75</v>
      </c>
      <c r="BC52" s="95" t="s">
        <v>76</v>
      </c>
      <c r="BD52" s="96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79</v>
      </c>
      <c r="BT54" s="111" t="s">
        <v>80</v>
      </c>
      <c r="BU54" s="112" t="s">
        <v>81</v>
      </c>
      <c r="BV54" s="111" t="s">
        <v>82</v>
      </c>
      <c r="BW54" s="111" t="s">
        <v>5</v>
      </c>
      <c r="BX54" s="111" t="s">
        <v>83</v>
      </c>
      <c r="CL54" s="111" t="s">
        <v>19</v>
      </c>
    </row>
    <row r="55" s="7" customFormat="1" ht="16.5" customHeight="1">
      <c r="A55" s="113" t="s">
        <v>84</v>
      </c>
      <c r="B55" s="114"/>
      <c r="C55" s="115"/>
      <c r="D55" s="116" t="s">
        <v>85</v>
      </c>
      <c r="E55" s="116"/>
      <c r="F55" s="116"/>
      <c r="G55" s="116"/>
      <c r="H55" s="116"/>
      <c r="I55" s="117"/>
      <c r="J55" s="116" t="s">
        <v>86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401 - MÚR ul. Moravská'!J30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87</v>
      </c>
      <c r="AR55" s="120"/>
      <c r="AS55" s="121">
        <v>0</v>
      </c>
      <c r="AT55" s="122">
        <f>ROUND(SUM(AV55:AW55),2)</f>
        <v>0</v>
      </c>
      <c r="AU55" s="123">
        <f>'SO 401 - MÚR ul. Moravská'!P93</f>
        <v>0</v>
      </c>
      <c r="AV55" s="122">
        <f>'SO 401 - MÚR ul. Moravská'!J33</f>
        <v>0</v>
      </c>
      <c r="AW55" s="122">
        <f>'SO 401 - MÚR ul. Moravská'!J34</f>
        <v>0</v>
      </c>
      <c r="AX55" s="122">
        <f>'SO 401 - MÚR ul. Moravská'!J35</f>
        <v>0</v>
      </c>
      <c r="AY55" s="122">
        <f>'SO 401 - MÚR ul. Moravská'!J36</f>
        <v>0</v>
      </c>
      <c r="AZ55" s="122">
        <f>'SO 401 - MÚR ul. Moravská'!F33</f>
        <v>0</v>
      </c>
      <c r="BA55" s="122">
        <f>'SO 401 - MÚR ul. Moravská'!F34</f>
        <v>0</v>
      </c>
      <c r="BB55" s="122">
        <f>'SO 401 - MÚR ul. Moravská'!F35</f>
        <v>0</v>
      </c>
      <c r="BC55" s="122">
        <f>'SO 401 - MÚR ul. Moravská'!F36</f>
        <v>0</v>
      </c>
      <c r="BD55" s="124">
        <f>'SO 401 - MÚR ul. Moravská'!F37</f>
        <v>0</v>
      </c>
      <c r="BE55" s="7"/>
      <c r="BT55" s="125" t="s">
        <v>88</v>
      </c>
      <c r="BV55" s="125" t="s">
        <v>82</v>
      </c>
      <c r="BW55" s="125" t="s">
        <v>89</v>
      </c>
      <c r="BX55" s="125" t="s">
        <v>5</v>
      </c>
      <c r="CL55" s="125" t="s">
        <v>19</v>
      </c>
      <c r="CM55" s="125" t="s">
        <v>90</v>
      </c>
    </row>
    <row r="56" s="7" customFormat="1" ht="24.75" customHeight="1">
      <c r="A56" s="113" t="s">
        <v>84</v>
      </c>
      <c r="B56" s="114"/>
      <c r="C56" s="115"/>
      <c r="D56" s="116" t="s">
        <v>91</v>
      </c>
      <c r="E56" s="116"/>
      <c r="F56" s="116"/>
      <c r="G56" s="116"/>
      <c r="H56" s="116"/>
      <c r="I56" s="117"/>
      <c r="J56" s="116" t="s">
        <v>92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402 - Optický kabel ul...'!J30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1">
        <v>0</v>
      </c>
      <c r="AT56" s="122">
        <f>ROUND(SUM(AV56:AW56),2)</f>
        <v>0</v>
      </c>
      <c r="AU56" s="123">
        <f>'SO 402 - Optický kabel ul...'!P89</f>
        <v>0</v>
      </c>
      <c r="AV56" s="122">
        <f>'SO 402 - Optický kabel ul...'!J33</f>
        <v>0</v>
      </c>
      <c r="AW56" s="122">
        <f>'SO 402 - Optický kabel ul...'!J34</f>
        <v>0</v>
      </c>
      <c r="AX56" s="122">
        <f>'SO 402 - Optický kabel ul...'!J35</f>
        <v>0</v>
      </c>
      <c r="AY56" s="122">
        <f>'SO 402 - Optický kabel ul...'!J36</f>
        <v>0</v>
      </c>
      <c r="AZ56" s="122">
        <f>'SO 402 - Optický kabel ul...'!F33</f>
        <v>0</v>
      </c>
      <c r="BA56" s="122">
        <f>'SO 402 - Optický kabel ul...'!F34</f>
        <v>0</v>
      </c>
      <c r="BB56" s="122">
        <f>'SO 402 - Optický kabel ul...'!F35</f>
        <v>0</v>
      </c>
      <c r="BC56" s="122">
        <f>'SO 402 - Optický kabel ul...'!F36</f>
        <v>0</v>
      </c>
      <c r="BD56" s="124">
        <f>'SO 402 - Optický kabel ul...'!F37</f>
        <v>0</v>
      </c>
      <c r="BE56" s="7"/>
      <c r="BT56" s="125" t="s">
        <v>88</v>
      </c>
      <c r="BV56" s="125" t="s">
        <v>82</v>
      </c>
      <c r="BW56" s="125" t="s">
        <v>93</v>
      </c>
      <c r="BX56" s="125" t="s">
        <v>5</v>
      </c>
      <c r="CL56" s="125" t="s">
        <v>19</v>
      </c>
      <c r="CM56" s="125" t="s">
        <v>90</v>
      </c>
    </row>
    <row r="57" s="7" customFormat="1" ht="24.75" customHeight="1">
      <c r="A57" s="113" t="s">
        <v>84</v>
      </c>
      <c r="B57" s="114"/>
      <c r="C57" s="115"/>
      <c r="D57" s="116" t="s">
        <v>94</v>
      </c>
      <c r="E57" s="116"/>
      <c r="F57" s="116"/>
      <c r="G57" s="116"/>
      <c r="H57" s="116"/>
      <c r="I57" s="117"/>
      <c r="J57" s="116" t="s">
        <v>95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'SW - Systém ke zpracování...'!J30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87</v>
      </c>
      <c r="AR57" s="120"/>
      <c r="AS57" s="126">
        <v>0</v>
      </c>
      <c r="AT57" s="127">
        <f>ROUND(SUM(AV57:AW57),2)</f>
        <v>0</v>
      </c>
      <c r="AU57" s="128">
        <f>'SW - Systém ke zpracování...'!P80</f>
        <v>0</v>
      </c>
      <c r="AV57" s="127">
        <f>'SW - Systém ke zpracování...'!J33</f>
        <v>0</v>
      </c>
      <c r="AW57" s="127">
        <f>'SW - Systém ke zpracování...'!J34</f>
        <v>0</v>
      </c>
      <c r="AX57" s="127">
        <f>'SW - Systém ke zpracování...'!J35</f>
        <v>0</v>
      </c>
      <c r="AY57" s="127">
        <f>'SW - Systém ke zpracování...'!J36</f>
        <v>0</v>
      </c>
      <c r="AZ57" s="127">
        <f>'SW - Systém ke zpracování...'!F33</f>
        <v>0</v>
      </c>
      <c r="BA57" s="127">
        <f>'SW - Systém ke zpracování...'!F34</f>
        <v>0</v>
      </c>
      <c r="BB57" s="127">
        <f>'SW - Systém ke zpracování...'!F35</f>
        <v>0</v>
      </c>
      <c r="BC57" s="127">
        <f>'SW - Systém ke zpracování...'!F36</f>
        <v>0</v>
      </c>
      <c r="BD57" s="129">
        <f>'SW - Systém ke zpracování...'!F37</f>
        <v>0</v>
      </c>
      <c r="BE57" s="7"/>
      <c r="BT57" s="125" t="s">
        <v>88</v>
      </c>
      <c r="BV57" s="125" t="s">
        <v>82</v>
      </c>
      <c r="BW57" s="125" t="s">
        <v>96</v>
      </c>
      <c r="BX57" s="125" t="s">
        <v>5</v>
      </c>
      <c r="CL57" s="125" t="s">
        <v>19</v>
      </c>
      <c r="CM57" s="125" t="s">
        <v>90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O+b+gbh1wxzDSSjzxJQOCSX+WHaUViOX/MoHJWCXZ2OgTQNZZBZ71N+dWS2UvLm5D6IXwblf/GSgIOQNFdu5ag==" hashValue="BBGH8GPi7mWEuHyHSn1mrJt+hGodakgDibK70O2jLZOJoBBNbcR2XdtfuzQv2r2ixMcs1x8G66EVSleUGsrKF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401 - MÚR ul. Moravská'!C2" display="/"/>
    <hyperlink ref="A56" location="'SO 402 - Optický kabel ul...'!C2" display="/"/>
    <hyperlink ref="A57" location="'SW - Systém ke zpracová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Měření úsekové rychlosti (MÚR) lokalita 1 Křib ve městě Česká Třebová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23. 8. 2021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ROUND((SUM(BE93:BE530)),  2)</f>
        <v>0</v>
      </c>
      <c r="G33" s="40"/>
      <c r="H33" s="40"/>
      <c r="I33" s="150">
        <v>0.20999999999999999</v>
      </c>
      <c r="J33" s="149">
        <f>ROUND(((SUM(BE93:BE530))*I33),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ROUND((SUM(BF93:BF530)),  2)</f>
        <v>0</v>
      </c>
      <c r="G34" s="40"/>
      <c r="H34" s="40"/>
      <c r="I34" s="150">
        <v>0.14999999999999999</v>
      </c>
      <c r="J34" s="149">
        <f>ROUND(((SUM(BF93:BF530))*I34),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ROUND((SUM(BG93:BG530)),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ROUND((SUM(BH93:BH530)),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ROUND((SUM(BI93:BI530)),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Měření úsekové rychlosti (MÚR) lokalita 1 Křib ve městě Česká Třebová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MÚR ul. Moravská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Česká Třebová</v>
      </c>
      <c r="G52" s="42"/>
      <c r="H52" s="42"/>
      <c r="I52" s="33" t="s">
        <v>24</v>
      </c>
      <c r="J52" s="74" t="str">
        <f>IF(J12="","",J12)</f>
        <v>23. 8. 2021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Česká Třebová</v>
      </c>
      <c r="G54" s="42"/>
      <c r="H54" s="42"/>
      <c r="I54" s="33" t="s">
        <v>38</v>
      </c>
      <c r="J54" s="38" t="str">
        <f>E21</f>
        <v>ALMAPRO,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ALMAPRO,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J183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J226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J257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J268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110</v>
      </c>
      <c r="E66" s="170"/>
      <c r="F66" s="170"/>
      <c r="G66" s="170"/>
      <c r="H66" s="170"/>
      <c r="I66" s="170"/>
      <c r="J66" s="171">
        <f>J277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111</v>
      </c>
      <c r="E67" s="176"/>
      <c r="F67" s="176"/>
      <c r="G67" s="176"/>
      <c r="H67" s="176"/>
      <c r="I67" s="176"/>
      <c r="J67" s="177">
        <f>J278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J317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113</v>
      </c>
      <c r="E69" s="176"/>
      <c r="F69" s="176"/>
      <c r="G69" s="176"/>
      <c r="H69" s="176"/>
      <c r="I69" s="176"/>
      <c r="J69" s="177">
        <f>J403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114</v>
      </c>
      <c r="E70" s="170"/>
      <c r="F70" s="170"/>
      <c r="G70" s="170"/>
      <c r="H70" s="170"/>
      <c r="I70" s="170"/>
      <c r="J70" s="171">
        <f>J498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7"/>
      <c r="C71" s="168"/>
      <c r="D71" s="169" t="s">
        <v>115</v>
      </c>
      <c r="E71" s="170"/>
      <c r="F71" s="170"/>
      <c r="G71" s="170"/>
      <c r="H71" s="170"/>
      <c r="I71" s="170"/>
      <c r="J71" s="171">
        <f>J504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116</v>
      </c>
      <c r="E72" s="176"/>
      <c r="F72" s="176"/>
      <c r="G72" s="176"/>
      <c r="H72" s="176"/>
      <c r="I72" s="176"/>
      <c r="J72" s="177">
        <f>J505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117</v>
      </c>
      <c r="E73" s="176"/>
      <c r="F73" s="176"/>
      <c r="G73" s="176"/>
      <c r="H73" s="176"/>
      <c r="I73" s="176"/>
      <c r="J73" s="177">
        <f>J525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4" t="s">
        <v>118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Měření úsekové rychlosti (MÚR) lokalita 1 Křib ve městě Česká Třebová</v>
      </c>
      <c r="F83" s="33"/>
      <c r="G83" s="33"/>
      <c r="H83" s="33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98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SO 401 - MÚR ul. Moravská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F12</f>
        <v>Česká Třebová</v>
      </c>
      <c r="G87" s="42"/>
      <c r="H87" s="42"/>
      <c r="I87" s="33" t="s">
        <v>24</v>
      </c>
      <c r="J87" s="74" t="str">
        <f>IF(J12="","",J12)</f>
        <v>23. 8. 2021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30</v>
      </c>
      <c r="D89" s="42"/>
      <c r="E89" s="42"/>
      <c r="F89" s="28" t="str">
        <f>E15</f>
        <v>Město Česká Třebová</v>
      </c>
      <c r="G89" s="42"/>
      <c r="H89" s="42"/>
      <c r="I89" s="33" t="s">
        <v>38</v>
      </c>
      <c r="J89" s="38" t="str">
        <f>E21</f>
        <v>ALMAPRO,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36</v>
      </c>
      <c r="D90" s="42"/>
      <c r="E90" s="42"/>
      <c r="F90" s="28" t="str">
        <f>IF(E18="","",E18)</f>
        <v>Vyplň údaj</v>
      </c>
      <c r="G90" s="42"/>
      <c r="H90" s="42"/>
      <c r="I90" s="33" t="s">
        <v>43</v>
      </c>
      <c r="J90" s="38" t="str">
        <f>E24</f>
        <v>ALMAPRO, s.r.o.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119</v>
      </c>
      <c r="D92" s="182" t="s">
        <v>65</v>
      </c>
      <c r="E92" s="182" t="s">
        <v>61</v>
      </c>
      <c r="F92" s="182" t="s">
        <v>62</v>
      </c>
      <c r="G92" s="182" t="s">
        <v>120</v>
      </c>
      <c r="H92" s="182" t="s">
        <v>121</v>
      </c>
      <c r="I92" s="182" t="s">
        <v>122</v>
      </c>
      <c r="J92" s="182" t="s">
        <v>102</v>
      </c>
      <c r="K92" s="183" t="s">
        <v>123</v>
      </c>
      <c r="L92" s="184"/>
      <c r="M92" s="94" t="s">
        <v>19</v>
      </c>
      <c r="N92" s="95" t="s">
        <v>50</v>
      </c>
      <c r="O92" s="95" t="s">
        <v>124</v>
      </c>
      <c r="P92" s="95" t="s">
        <v>125</v>
      </c>
      <c r="Q92" s="95" t="s">
        <v>126</v>
      </c>
      <c r="R92" s="95" t="s">
        <v>127</v>
      </c>
      <c r="S92" s="95" t="s">
        <v>128</v>
      </c>
      <c r="T92" s="96" t="s">
        <v>129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130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P94+P277+P498+P504</f>
        <v>0</v>
      </c>
      <c r="Q93" s="98"/>
      <c r="R93" s="187">
        <f>R94+R277+R498+R504</f>
        <v>7.2911423499999994</v>
      </c>
      <c r="S93" s="98"/>
      <c r="T93" s="188">
        <f>T94+T277+T498+T504</f>
        <v>1.643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79</v>
      </c>
      <c r="AU93" s="18" t="s">
        <v>103</v>
      </c>
      <c r="BK93" s="189">
        <f>BK94+BK277+BK498+BK504</f>
        <v>0</v>
      </c>
    </row>
    <row r="94" s="12" customFormat="1" ht="25.92" customHeight="1">
      <c r="A94" s="12"/>
      <c r="B94" s="190"/>
      <c r="C94" s="191"/>
      <c r="D94" s="192" t="s">
        <v>79</v>
      </c>
      <c r="E94" s="193" t="s">
        <v>131</v>
      </c>
      <c r="F94" s="193" t="s">
        <v>132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P95+P183+P226+P257+P268</f>
        <v>0</v>
      </c>
      <c r="Q94" s="198"/>
      <c r="R94" s="199">
        <f>R95+R183+R226+R257+R268</f>
        <v>0.85874300000000003</v>
      </c>
      <c r="S94" s="198"/>
      <c r="T94" s="200">
        <f>T95+T183+T226+T257+T268</f>
        <v>1.643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88</v>
      </c>
      <c r="AT94" s="202" t="s">
        <v>79</v>
      </c>
      <c r="AU94" s="202" t="s">
        <v>80</v>
      </c>
      <c r="AY94" s="201" t="s">
        <v>133</v>
      </c>
      <c r="BK94" s="203">
        <f>BK95+BK183+BK226+BK257+BK268</f>
        <v>0</v>
      </c>
    </row>
    <row r="95" s="12" customFormat="1" ht="22.8" customHeight="1">
      <c r="A95" s="12"/>
      <c r="B95" s="190"/>
      <c r="C95" s="191"/>
      <c r="D95" s="192" t="s">
        <v>79</v>
      </c>
      <c r="E95" s="204" t="s">
        <v>88</v>
      </c>
      <c r="F95" s="204" t="s">
        <v>134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SUM(P96:P182)</f>
        <v>0</v>
      </c>
      <c r="Q95" s="198"/>
      <c r="R95" s="199">
        <f>SUM(R96:R182)</f>
        <v>0.011028</v>
      </c>
      <c r="S95" s="198"/>
      <c r="T95" s="200">
        <f>SUM(T96:T182)</f>
        <v>1.643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88</v>
      </c>
      <c r="AT95" s="202" t="s">
        <v>79</v>
      </c>
      <c r="AU95" s="202" t="s">
        <v>88</v>
      </c>
      <c r="AY95" s="201" t="s">
        <v>133</v>
      </c>
      <c r="BK95" s="203">
        <f>SUM(BK96:BK182)</f>
        <v>0</v>
      </c>
    </row>
    <row r="96" s="2" customFormat="1" ht="37.8" customHeight="1">
      <c r="A96" s="40"/>
      <c r="B96" s="41"/>
      <c r="C96" s="206" t="s">
        <v>88</v>
      </c>
      <c r="D96" s="206" t="s">
        <v>135</v>
      </c>
      <c r="E96" s="207" t="s">
        <v>136</v>
      </c>
      <c r="F96" s="208" t="s">
        <v>137</v>
      </c>
      <c r="G96" s="209" t="s">
        <v>138</v>
      </c>
      <c r="H96" s="210">
        <v>5</v>
      </c>
      <c r="I96" s="211"/>
      <c r="J96" s="212">
        <f>ROUND(I96*H96,2)</f>
        <v>0</v>
      </c>
      <c r="K96" s="208" t="s">
        <v>139</v>
      </c>
      <c r="L96" s="46"/>
      <c r="M96" s="213" t="s">
        <v>19</v>
      </c>
      <c r="N96" s="214" t="s">
        <v>51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0.26000000000000001</v>
      </c>
      <c r="T96" s="216">
        <f>S96*H96</f>
        <v>1.3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140</v>
      </c>
      <c r="AT96" s="217" t="s">
        <v>135</v>
      </c>
      <c r="AU96" s="217" t="s">
        <v>90</v>
      </c>
      <c r="AY96" s="18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88</v>
      </c>
      <c r="BK96" s="218">
        <f>ROUND(I96*H96,2)</f>
        <v>0</v>
      </c>
      <c r="BL96" s="18" t="s">
        <v>140</v>
      </c>
      <c r="BM96" s="217" t="s">
        <v>141</v>
      </c>
    </row>
    <row r="97" s="2" customFormat="1">
      <c r="A97" s="40"/>
      <c r="B97" s="41"/>
      <c r="C97" s="42"/>
      <c r="D97" s="219" t="s">
        <v>142</v>
      </c>
      <c r="E97" s="42"/>
      <c r="F97" s="220" t="s">
        <v>143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142</v>
      </c>
      <c r="AU97" s="18" t="s">
        <v>90</v>
      </c>
    </row>
    <row r="98" s="13" customFormat="1">
      <c r="A98" s="13"/>
      <c r="B98" s="224"/>
      <c r="C98" s="225"/>
      <c r="D98" s="226" t="s">
        <v>144</v>
      </c>
      <c r="E98" s="227" t="s">
        <v>19</v>
      </c>
      <c r="F98" s="228" t="s">
        <v>145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144</v>
      </c>
      <c r="AU98" s="234" t="s">
        <v>90</v>
      </c>
      <c r="AV98" s="13" t="s">
        <v>88</v>
      </c>
      <c r="AW98" s="13" t="s">
        <v>42</v>
      </c>
      <c r="AX98" s="13" t="s">
        <v>80</v>
      </c>
      <c r="AY98" s="234" t="s">
        <v>133</v>
      </c>
    </row>
    <row r="99" s="13" customFormat="1">
      <c r="A99" s="13"/>
      <c r="B99" s="224"/>
      <c r="C99" s="225"/>
      <c r="D99" s="226" t="s">
        <v>144</v>
      </c>
      <c r="E99" s="227" t="s">
        <v>19</v>
      </c>
      <c r="F99" s="228" t="s">
        <v>146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144</v>
      </c>
      <c r="AU99" s="234" t="s">
        <v>90</v>
      </c>
      <c r="AV99" s="13" t="s">
        <v>88</v>
      </c>
      <c r="AW99" s="13" t="s">
        <v>42</v>
      </c>
      <c r="AX99" s="13" t="s">
        <v>80</v>
      </c>
      <c r="AY99" s="234" t="s">
        <v>133</v>
      </c>
    </row>
    <row r="100" s="14" customFormat="1">
      <c r="A100" s="14"/>
      <c r="B100" s="235"/>
      <c r="C100" s="236"/>
      <c r="D100" s="226" t="s">
        <v>144</v>
      </c>
      <c r="E100" s="237" t="s">
        <v>19</v>
      </c>
      <c r="F100" s="238" t="s">
        <v>147</v>
      </c>
      <c r="G100" s="236"/>
      <c r="H100" s="239">
        <v>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144</v>
      </c>
      <c r="AU100" s="245" t="s">
        <v>90</v>
      </c>
      <c r="AV100" s="14" t="s">
        <v>90</v>
      </c>
      <c r="AW100" s="14" t="s">
        <v>42</v>
      </c>
      <c r="AX100" s="14" t="s">
        <v>88</v>
      </c>
      <c r="AY100" s="245" t="s">
        <v>133</v>
      </c>
    </row>
    <row r="101" s="2" customFormat="1" ht="24.15" customHeight="1">
      <c r="A101" s="40"/>
      <c r="B101" s="41"/>
      <c r="C101" s="206" t="s">
        <v>90</v>
      </c>
      <c r="D101" s="206" t="s">
        <v>135</v>
      </c>
      <c r="E101" s="207" t="s">
        <v>148</v>
      </c>
      <c r="F101" s="208" t="s">
        <v>149</v>
      </c>
      <c r="G101" s="209" t="s">
        <v>138</v>
      </c>
      <c r="H101" s="210">
        <v>3.5</v>
      </c>
      <c r="I101" s="211"/>
      <c r="J101" s="212">
        <f>ROUND(I101*H101,2)</f>
        <v>0</v>
      </c>
      <c r="K101" s="208" t="s">
        <v>139</v>
      </c>
      <c r="L101" s="46"/>
      <c r="M101" s="213" t="s">
        <v>19</v>
      </c>
      <c r="N101" s="214" t="s">
        <v>51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0.098000000000000004</v>
      </c>
      <c r="T101" s="216">
        <f>S101*H101</f>
        <v>0.34300000000000003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140</v>
      </c>
      <c r="AT101" s="217" t="s">
        <v>135</v>
      </c>
      <c r="AU101" s="217" t="s">
        <v>90</v>
      </c>
      <c r="AY101" s="18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88</v>
      </c>
      <c r="BK101" s="218">
        <f>ROUND(I101*H101,2)</f>
        <v>0</v>
      </c>
      <c r="BL101" s="18" t="s">
        <v>140</v>
      </c>
      <c r="BM101" s="217" t="s">
        <v>150</v>
      </c>
    </row>
    <row r="102" s="2" customFormat="1">
      <c r="A102" s="40"/>
      <c r="B102" s="41"/>
      <c r="C102" s="42"/>
      <c r="D102" s="219" t="s">
        <v>142</v>
      </c>
      <c r="E102" s="42"/>
      <c r="F102" s="220" t="s">
        <v>151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142</v>
      </c>
      <c r="AU102" s="18" t="s">
        <v>90</v>
      </c>
    </row>
    <row r="103" s="13" customFormat="1">
      <c r="A103" s="13"/>
      <c r="B103" s="224"/>
      <c r="C103" s="225"/>
      <c r="D103" s="226" t="s">
        <v>144</v>
      </c>
      <c r="E103" s="227" t="s">
        <v>19</v>
      </c>
      <c r="F103" s="228" t="s">
        <v>145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144</v>
      </c>
      <c r="AU103" s="234" t="s">
        <v>90</v>
      </c>
      <c r="AV103" s="13" t="s">
        <v>88</v>
      </c>
      <c r="AW103" s="13" t="s">
        <v>42</v>
      </c>
      <c r="AX103" s="13" t="s">
        <v>80</v>
      </c>
      <c r="AY103" s="234" t="s">
        <v>133</v>
      </c>
    </row>
    <row r="104" s="13" customFormat="1">
      <c r="A104" s="13"/>
      <c r="B104" s="224"/>
      <c r="C104" s="225"/>
      <c r="D104" s="226" t="s">
        <v>144</v>
      </c>
      <c r="E104" s="227" t="s">
        <v>19</v>
      </c>
      <c r="F104" s="228" t="s">
        <v>152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144</v>
      </c>
      <c r="AU104" s="234" t="s">
        <v>90</v>
      </c>
      <c r="AV104" s="13" t="s">
        <v>88</v>
      </c>
      <c r="AW104" s="13" t="s">
        <v>42</v>
      </c>
      <c r="AX104" s="13" t="s">
        <v>80</v>
      </c>
      <c r="AY104" s="234" t="s">
        <v>133</v>
      </c>
    </row>
    <row r="105" s="14" customFormat="1">
      <c r="A105" s="14"/>
      <c r="B105" s="235"/>
      <c r="C105" s="236"/>
      <c r="D105" s="226" t="s">
        <v>144</v>
      </c>
      <c r="E105" s="237" t="s">
        <v>19</v>
      </c>
      <c r="F105" s="238" t="s">
        <v>153</v>
      </c>
      <c r="G105" s="236"/>
      <c r="H105" s="239">
        <v>3.5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144</v>
      </c>
      <c r="AU105" s="245" t="s">
        <v>90</v>
      </c>
      <c r="AV105" s="14" t="s">
        <v>90</v>
      </c>
      <c r="AW105" s="14" t="s">
        <v>42</v>
      </c>
      <c r="AX105" s="14" t="s">
        <v>88</v>
      </c>
      <c r="AY105" s="245" t="s">
        <v>133</v>
      </c>
    </row>
    <row r="106" s="2" customFormat="1" ht="16.5" customHeight="1">
      <c r="A106" s="40"/>
      <c r="B106" s="41"/>
      <c r="C106" s="206" t="s">
        <v>154</v>
      </c>
      <c r="D106" s="206" t="s">
        <v>135</v>
      </c>
      <c r="E106" s="207" t="s">
        <v>155</v>
      </c>
      <c r="F106" s="208" t="s">
        <v>156</v>
      </c>
      <c r="G106" s="209" t="s">
        <v>138</v>
      </c>
      <c r="H106" s="210">
        <v>1.3999999999999999</v>
      </c>
      <c r="I106" s="211"/>
      <c r="J106" s="212">
        <f>ROUND(I106*H106,2)</f>
        <v>0</v>
      </c>
      <c r="K106" s="208" t="s">
        <v>139</v>
      </c>
      <c r="L106" s="46"/>
      <c r="M106" s="213" t="s">
        <v>19</v>
      </c>
      <c r="N106" s="214" t="s">
        <v>51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140</v>
      </c>
      <c r="AT106" s="217" t="s">
        <v>135</v>
      </c>
      <c r="AU106" s="217" t="s">
        <v>90</v>
      </c>
      <c r="AY106" s="18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88</v>
      </c>
      <c r="BK106" s="218">
        <f>ROUND(I106*H106,2)</f>
        <v>0</v>
      </c>
      <c r="BL106" s="18" t="s">
        <v>140</v>
      </c>
      <c r="BM106" s="217" t="s">
        <v>157</v>
      </c>
    </row>
    <row r="107" s="2" customFormat="1">
      <c r="A107" s="40"/>
      <c r="B107" s="41"/>
      <c r="C107" s="42"/>
      <c r="D107" s="219" t="s">
        <v>142</v>
      </c>
      <c r="E107" s="42"/>
      <c r="F107" s="220" t="s">
        <v>158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142</v>
      </c>
      <c r="AU107" s="18" t="s">
        <v>90</v>
      </c>
    </row>
    <row r="108" s="13" customFormat="1">
      <c r="A108" s="13"/>
      <c r="B108" s="224"/>
      <c r="C108" s="225"/>
      <c r="D108" s="226" t="s">
        <v>144</v>
      </c>
      <c r="E108" s="227" t="s">
        <v>19</v>
      </c>
      <c r="F108" s="228" t="s">
        <v>145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144</v>
      </c>
      <c r="AU108" s="234" t="s">
        <v>90</v>
      </c>
      <c r="AV108" s="13" t="s">
        <v>88</v>
      </c>
      <c r="AW108" s="13" t="s">
        <v>42</v>
      </c>
      <c r="AX108" s="13" t="s">
        <v>80</v>
      </c>
      <c r="AY108" s="234" t="s">
        <v>133</v>
      </c>
    </row>
    <row r="109" s="13" customFormat="1">
      <c r="A109" s="13"/>
      <c r="B109" s="224"/>
      <c r="C109" s="225"/>
      <c r="D109" s="226" t="s">
        <v>144</v>
      </c>
      <c r="E109" s="227" t="s">
        <v>19</v>
      </c>
      <c r="F109" s="228" t="s">
        <v>159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144</v>
      </c>
      <c r="AU109" s="234" t="s">
        <v>90</v>
      </c>
      <c r="AV109" s="13" t="s">
        <v>88</v>
      </c>
      <c r="AW109" s="13" t="s">
        <v>42</v>
      </c>
      <c r="AX109" s="13" t="s">
        <v>80</v>
      </c>
      <c r="AY109" s="234" t="s">
        <v>133</v>
      </c>
    </row>
    <row r="110" s="14" customFormat="1">
      <c r="A110" s="14"/>
      <c r="B110" s="235"/>
      <c r="C110" s="236"/>
      <c r="D110" s="226" t="s">
        <v>144</v>
      </c>
      <c r="E110" s="237" t="s">
        <v>19</v>
      </c>
      <c r="F110" s="238" t="s">
        <v>160</v>
      </c>
      <c r="G110" s="236"/>
      <c r="H110" s="239">
        <v>1.3999999999999999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144</v>
      </c>
      <c r="AU110" s="245" t="s">
        <v>90</v>
      </c>
      <c r="AV110" s="14" t="s">
        <v>90</v>
      </c>
      <c r="AW110" s="14" t="s">
        <v>42</v>
      </c>
      <c r="AX110" s="14" t="s">
        <v>88</v>
      </c>
      <c r="AY110" s="245" t="s">
        <v>133</v>
      </c>
    </row>
    <row r="111" s="2" customFormat="1" ht="16.5" customHeight="1">
      <c r="A111" s="40"/>
      <c r="B111" s="41"/>
      <c r="C111" s="206" t="s">
        <v>140</v>
      </c>
      <c r="D111" s="206" t="s">
        <v>135</v>
      </c>
      <c r="E111" s="207" t="s">
        <v>161</v>
      </c>
      <c r="F111" s="208" t="s">
        <v>162</v>
      </c>
      <c r="G111" s="209" t="s">
        <v>163</v>
      </c>
      <c r="H111" s="210">
        <v>5.3099999999999996</v>
      </c>
      <c r="I111" s="211"/>
      <c r="J111" s="212">
        <f>ROUND(I111*H111,2)</f>
        <v>0</v>
      </c>
      <c r="K111" s="208" t="s">
        <v>139</v>
      </c>
      <c r="L111" s="46"/>
      <c r="M111" s="213" t="s">
        <v>19</v>
      </c>
      <c r="N111" s="214" t="s">
        <v>51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140</v>
      </c>
      <c r="AT111" s="217" t="s">
        <v>135</v>
      </c>
      <c r="AU111" s="217" t="s">
        <v>90</v>
      </c>
      <c r="AY111" s="18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88</v>
      </c>
      <c r="BK111" s="218">
        <f>ROUND(I111*H111,2)</f>
        <v>0</v>
      </c>
      <c r="BL111" s="18" t="s">
        <v>140</v>
      </c>
      <c r="BM111" s="217" t="s">
        <v>164</v>
      </c>
    </row>
    <row r="112" s="2" customFormat="1">
      <c r="A112" s="40"/>
      <c r="B112" s="41"/>
      <c r="C112" s="42"/>
      <c r="D112" s="219" t="s">
        <v>142</v>
      </c>
      <c r="E112" s="42"/>
      <c r="F112" s="220" t="s">
        <v>165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142</v>
      </c>
      <c r="AU112" s="18" t="s">
        <v>90</v>
      </c>
    </row>
    <row r="113" s="13" customFormat="1">
      <c r="A113" s="13"/>
      <c r="B113" s="224"/>
      <c r="C113" s="225"/>
      <c r="D113" s="226" t="s">
        <v>144</v>
      </c>
      <c r="E113" s="227" t="s">
        <v>19</v>
      </c>
      <c r="F113" s="228" t="s">
        <v>145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144</v>
      </c>
      <c r="AU113" s="234" t="s">
        <v>90</v>
      </c>
      <c r="AV113" s="13" t="s">
        <v>88</v>
      </c>
      <c r="AW113" s="13" t="s">
        <v>42</v>
      </c>
      <c r="AX113" s="13" t="s">
        <v>80</v>
      </c>
      <c r="AY113" s="234" t="s">
        <v>133</v>
      </c>
    </row>
    <row r="114" s="13" customFormat="1">
      <c r="A114" s="13"/>
      <c r="B114" s="224"/>
      <c r="C114" s="225"/>
      <c r="D114" s="226" t="s">
        <v>144</v>
      </c>
      <c r="E114" s="227" t="s">
        <v>19</v>
      </c>
      <c r="F114" s="228" t="s">
        <v>166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144</v>
      </c>
      <c r="AU114" s="234" t="s">
        <v>90</v>
      </c>
      <c r="AV114" s="13" t="s">
        <v>88</v>
      </c>
      <c r="AW114" s="13" t="s">
        <v>42</v>
      </c>
      <c r="AX114" s="13" t="s">
        <v>80</v>
      </c>
      <c r="AY114" s="234" t="s">
        <v>133</v>
      </c>
    </row>
    <row r="115" s="14" customFormat="1">
      <c r="A115" s="14"/>
      <c r="B115" s="235"/>
      <c r="C115" s="236"/>
      <c r="D115" s="226" t="s">
        <v>144</v>
      </c>
      <c r="E115" s="237" t="s">
        <v>19</v>
      </c>
      <c r="F115" s="238" t="s">
        <v>167</v>
      </c>
      <c r="G115" s="236"/>
      <c r="H115" s="239">
        <v>5.3099999999999996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144</v>
      </c>
      <c r="AU115" s="245" t="s">
        <v>90</v>
      </c>
      <c r="AV115" s="14" t="s">
        <v>90</v>
      </c>
      <c r="AW115" s="14" t="s">
        <v>42</v>
      </c>
      <c r="AX115" s="14" t="s">
        <v>88</v>
      </c>
      <c r="AY115" s="245" t="s">
        <v>133</v>
      </c>
    </row>
    <row r="116" s="2" customFormat="1" ht="16.5" customHeight="1">
      <c r="A116" s="40"/>
      <c r="B116" s="41"/>
      <c r="C116" s="206" t="s">
        <v>168</v>
      </c>
      <c r="D116" s="206" t="s">
        <v>135</v>
      </c>
      <c r="E116" s="207" t="s">
        <v>169</v>
      </c>
      <c r="F116" s="208" t="s">
        <v>170</v>
      </c>
      <c r="G116" s="209" t="s">
        <v>163</v>
      </c>
      <c r="H116" s="210">
        <v>1.593</v>
      </c>
      <c r="I116" s="211"/>
      <c r="J116" s="212">
        <f>ROUND(I116*H116,2)</f>
        <v>0</v>
      </c>
      <c r="K116" s="208" t="s">
        <v>139</v>
      </c>
      <c r="L116" s="46"/>
      <c r="M116" s="213" t="s">
        <v>19</v>
      </c>
      <c r="N116" s="214" t="s">
        <v>51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140</v>
      </c>
      <c r="AT116" s="217" t="s">
        <v>135</v>
      </c>
      <c r="AU116" s="217" t="s">
        <v>90</v>
      </c>
      <c r="AY116" s="18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88</v>
      </c>
      <c r="BK116" s="218">
        <f>ROUND(I116*H116,2)</f>
        <v>0</v>
      </c>
      <c r="BL116" s="18" t="s">
        <v>140</v>
      </c>
      <c r="BM116" s="217" t="s">
        <v>171</v>
      </c>
    </row>
    <row r="117" s="2" customFormat="1">
      <c r="A117" s="40"/>
      <c r="B117" s="41"/>
      <c r="C117" s="42"/>
      <c r="D117" s="219" t="s">
        <v>142</v>
      </c>
      <c r="E117" s="42"/>
      <c r="F117" s="220" t="s">
        <v>172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142</v>
      </c>
      <c r="AU117" s="18" t="s">
        <v>90</v>
      </c>
    </row>
    <row r="118" s="13" customFormat="1">
      <c r="A118" s="13"/>
      <c r="B118" s="224"/>
      <c r="C118" s="225"/>
      <c r="D118" s="226" t="s">
        <v>144</v>
      </c>
      <c r="E118" s="227" t="s">
        <v>19</v>
      </c>
      <c r="F118" s="228" t="s">
        <v>145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144</v>
      </c>
      <c r="AU118" s="234" t="s">
        <v>90</v>
      </c>
      <c r="AV118" s="13" t="s">
        <v>88</v>
      </c>
      <c r="AW118" s="13" t="s">
        <v>42</v>
      </c>
      <c r="AX118" s="13" t="s">
        <v>80</v>
      </c>
      <c r="AY118" s="234" t="s">
        <v>133</v>
      </c>
    </row>
    <row r="119" s="13" customFormat="1">
      <c r="A119" s="13"/>
      <c r="B119" s="224"/>
      <c r="C119" s="225"/>
      <c r="D119" s="226" t="s">
        <v>144</v>
      </c>
      <c r="E119" s="227" t="s">
        <v>19</v>
      </c>
      <c r="F119" s="228" t="s">
        <v>173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144</v>
      </c>
      <c r="AU119" s="234" t="s">
        <v>90</v>
      </c>
      <c r="AV119" s="13" t="s">
        <v>88</v>
      </c>
      <c r="AW119" s="13" t="s">
        <v>42</v>
      </c>
      <c r="AX119" s="13" t="s">
        <v>80</v>
      </c>
      <c r="AY119" s="234" t="s">
        <v>133</v>
      </c>
    </row>
    <row r="120" s="13" customFormat="1">
      <c r="A120" s="13"/>
      <c r="B120" s="224"/>
      <c r="C120" s="225"/>
      <c r="D120" s="226" t="s">
        <v>144</v>
      </c>
      <c r="E120" s="227" t="s">
        <v>19</v>
      </c>
      <c r="F120" s="228" t="s">
        <v>166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144</v>
      </c>
      <c r="AU120" s="234" t="s">
        <v>90</v>
      </c>
      <c r="AV120" s="13" t="s">
        <v>88</v>
      </c>
      <c r="AW120" s="13" t="s">
        <v>42</v>
      </c>
      <c r="AX120" s="13" t="s">
        <v>80</v>
      </c>
      <c r="AY120" s="234" t="s">
        <v>133</v>
      </c>
    </row>
    <row r="121" s="14" customFormat="1">
      <c r="A121" s="14"/>
      <c r="B121" s="235"/>
      <c r="C121" s="236"/>
      <c r="D121" s="226" t="s">
        <v>144</v>
      </c>
      <c r="E121" s="237" t="s">
        <v>19</v>
      </c>
      <c r="F121" s="238" t="s">
        <v>174</v>
      </c>
      <c r="G121" s="236"/>
      <c r="H121" s="239">
        <v>1.593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144</v>
      </c>
      <c r="AU121" s="245" t="s">
        <v>90</v>
      </c>
      <c r="AV121" s="14" t="s">
        <v>90</v>
      </c>
      <c r="AW121" s="14" t="s">
        <v>42</v>
      </c>
      <c r="AX121" s="14" t="s">
        <v>88</v>
      </c>
      <c r="AY121" s="245" t="s">
        <v>133</v>
      </c>
    </row>
    <row r="122" s="2" customFormat="1" ht="37.8" customHeight="1">
      <c r="A122" s="40"/>
      <c r="B122" s="41"/>
      <c r="C122" s="206" t="s">
        <v>175</v>
      </c>
      <c r="D122" s="206" t="s">
        <v>135</v>
      </c>
      <c r="E122" s="207" t="s">
        <v>176</v>
      </c>
      <c r="F122" s="208" t="s">
        <v>177</v>
      </c>
      <c r="G122" s="209" t="s">
        <v>163</v>
      </c>
      <c r="H122" s="210">
        <v>5.3099999999999996</v>
      </c>
      <c r="I122" s="211"/>
      <c r="J122" s="212">
        <f>ROUND(I122*H122,2)</f>
        <v>0</v>
      </c>
      <c r="K122" s="208" t="s">
        <v>139</v>
      </c>
      <c r="L122" s="46"/>
      <c r="M122" s="213" t="s">
        <v>19</v>
      </c>
      <c r="N122" s="214" t="s">
        <v>51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140</v>
      </c>
      <c r="AT122" s="217" t="s">
        <v>135</v>
      </c>
      <c r="AU122" s="217" t="s">
        <v>90</v>
      </c>
      <c r="AY122" s="18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88</v>
      </c>
      <c r="BK122" s="218">
        <f>ROUND(I122*H122,2)</f>
        <v>0</v>
      </c>
      <c r="BL122" s="18" t="s">
        <v>140</v>
      </c>
      <c r="BM122" s="217" t="s">
        <v>178</v>
      </c>
    </row>
    <row r="123" s="2" customFormat="1">
      <c r="A123" s="40"/>
      <c r="B123" s="41"/>
      <c r="C123" s="42"/>
      <c r="D123" s="219" t="s">
        <v>142</v>
      </c>
      <c r="E123" s="42"/>
      <c r="F123" s="220" t="s">
        <v>179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142</v>
      </c>
      <c r="AU123" s="18" t="s">
        <v>90</v>
      </c>
    </row>
    <row r="124" s="13" customFormat="1">
      <c r="A124" s="13"/>
      <c r="B124" s="224"/>
      <c r="C124" s="225"/>
      <c r="D124" s="226" t="s">
        <v>144</v>
      </c>
      <c r="E124" s="227" t="s">
        <v>19</v>
      </c>
      <c r="F124" s="228" t="s">
        <v>145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144</v>
      </c>
      <c r="AU124" s="234" t="s">
        <v>90</v>
      </c>
      <c r="AV124" s="13" t="s">
        <v>88</v>
      </c>
      <c r="AW124" s="13" t="s">
        <v>42</v>
      </c>
      <c r="AX124" s="13" t="s">
        <v>80</v>
      </c>
      <c r="AY124" s="234" t="s">
        <v>133</v>
      </c>
    </row>
    <row r="125" s="13" customFormat="1">
      <c r="A125" s="13"/>
      <c r="B125" s="224"/>
      <c r="C125" s="225"/>
      <c r="D125" s="226" t="s">
        <v>144</v>
      </c>
      <c r="E125" s="227" t="s">
        <v>19</v>
      </c>
      <c r="F125" s="228" t="s">
        <v>166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144</v>
      </c>
      <c r="AU125" s="234" t="s">
        <v>90</v>
      </c>
      <c r="AV125" s="13" t="s">
        <v>88</v>
      </c>
      <c r="AW125" s="13" t="s">
        <v>42</v>
      </c>
      <c r="AX125" s="13" t="s">
        <v>80</v>
      </c>
      <c r="AY125" s="234" t="s">
        <v>133</v>
      </c>
    </row>
    <row r="126" s="14" customFormat="1">
      <c r="A126" s="14"/>
      <c r="B126" s="235"/>
      <c r="C126" s="236"/>
      <c r="D126" s="226" t="s">
        <v>144</v>
      </c>
      <c r="E126" s="237" t="s">
        <v>19</v>
      </c>
      <c r="F126" s="238" t="s">
        <v>167</v>
      </c>
      <c r="G126" s="236"/>
      <c r="H126" s="239">
        <v>5.3099999999999996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144</v>
      </c>
      <c r="AU126" s="245" t="s">
        <v>90</v>
      </c>
      <c r="AV126" s="14" t="s">
        <v>90</v>
      </c>
      <c r="AW126" s="14" t="s">
        <v>42</v>
      </c>
      <c r="AX126" s="14" t="s">
        <v>88</v>
      </c>
      <c r="AY126" s="245" t="s">
        <v>133</v>
      </c>
    </row>
    <row r="127" s="2" customFormat="1" ht="33" customHeight="1">
      <c r="A127" s="40"/>
      <c r="B127" s="41"/>
      <c r="C127" s="206" t="s">
        <v>180</v>
      </c>
      <c r="D127" s="206" t="s">
        <v>135</v>
      </c>
      <c r="E127" s="207" t="s">
        <v>181</v>
      </c>
      <c r="F127" s="208" t="s">
        <v>182</v>
      </c>
      <c r="G127" s="209" t="s">
        <v>138</v>
      </c>
      <c r="H127" s="210">
        <v>1.3999999999999999</v>
      </c>
      <c r="I127" s="211"/>
      <c r="J127" s="212">
        <f>ROUND(I127*H127,2)</f>
        <v>0</v>
      </c>
      <c r="K127" s="208" t="s">
        <v>139</v>
      </c>
      <c r="L127" s="46"/>
      <c r="M127" s="213" t="s">
        <v>19</v>
      </c>
      <c r="N127" s="214" t="s">
        <v>51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140</v>
      </c>
      <c r="AT127" s="217" t="s">
        <v>135</v>
      </c>
      <c r="AU127" s="217" t="s">
        <v>90</v>
      </c>
      <c r="AY127" s="18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88</v>
      </c>
      <c r="BK127" s="218">
        <f>ROUND(I127*H127,2)</f>
        <v>0</v>
      </c>
      <c r="BL127" s="18" t="s">
        <v>140</v>
      </c>
      <c r="BM127" s="217" t="s">
        <v>183</v>
      </c>
    </row>
    <row r="128" s="2" customFormat="1">
      <c r="A128" s="40"/>
      <c r="B128" s="41"/>
      <c r="C128" s="42"/>
      <c r="D128" s="219" t="s">
        <v>142</v>
      </c>
      <c r="E128" s="42"/>
      <c r="F128" s="220" t="s">
        <v>184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142</v>
      </c>
      <c r="AU128" s="18" t="s">
        <v>90</v>
      </c>
    </row>
    <row r="129" s="13" customFormat="1">
      <c r="A129" s="13"/>
      <c r="B129" s="224"/>
      <c r="C129" s="225"/>
      <c r="D129" s="226" t="s">
        <v>144</v>
      </c>
      <c r="E129" s="227" t="s">
        <v>19</v>
      </c>
      <c r="F129" s="228" t="s">
        <v>145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144</v>
      </c>
      <c r="AU129" s="234" t="s">
        <v>90</v>
      </c>
      <c r="AV129" s="13" t="s">
        <v>88</v>
      </c>
      <c r="AW129" s="13" t="s">
        <v>42</v>
      </c>
      <c r="AX129" s="13" t="s">
        <v>80</v>
      </c>
      <c r="AY129" s="234" t="s">
        <v>133</v>
      </c>
    </row>
    <row r="130" s="13" customFormat="1">
      <c r="A130" s="13"/>
      <c r="B130" s="224"/>
      <c r="C130" s="225"/>
      <c r="D130" s="226" t="s">
        <v>144</v>
      </c>
      <c r="E130" s="227" t="s">
        <v>19</v>
      </c>
      <c r="F130" s="228" t="s">
        <v>185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144</v>
      </c>
      <c r="AU130" s="234" t="s">
        <v>90</v>
      </c>
      <c r="AV130" s="13" t="s">
        <v>88</v>
      </c>
      <c r="AW130" s="13" t="s">
        <v>42</v>
      </c>
      <c r="AX130" s="13" t="s">
        <v>80</v>
      </c>
      <c r="AY130" s="234" t="s">
        <v>133</v>
      </c>
    </row>
    <row r="131" s="14" customFormat="1">
      <c r="A131" s="14"/>
      <c r="B131" s="235"/>
      <c r="C131" s="236"/>
      <c r="D131" s="226" t="s">
        <v>144</v>
      </c>
      <c r="E131" s="237" t="s">
        <v>19</v>
      </c>
      <c r="F131" s="238" t="s">
        <v>160</v>
      </c>
      <c r="G131" s="236"/>
      <c r="H131" s="239">
        <v>1.3999999999999999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144</v>
      </c>
      <c r="AU131" s="245" t="s">
        <v>90</v>
      </c>
      <c r="AV131" s="14" t="s">
        <v>90</v>
      </c>
      <c r="AW131" s="14" t="s">
        <v>42</v>
      </c>
      <c r="AX131" s="14" t="s">
        <v>88</v>
      </c>
      <c r="AY131" s="245" t="s">
        <v>133</v>
      </c>
    </row>
    <row r="132" s="2" customFormat="1" ht="24.15" customHeight="1">
      <c r="A132" s="40"/>
      <c r="B132" s="41"/>
      <c r="C132" s="206" t="s">
        <v>186</v>
      </c>
      <c r="D132" s="206" t="s">
        <v>135</v>
      </c>
      <c r="E132" s="207" t="s">
        <v>187</v>
      </c>
      <c r="F132" s="208" t="s">
        <v>188</v>
      </c>
      <c r="G132" s="209" t="s">
        <v>138</v>
      </c>
      <c r="H132" s="210">
        <v>1.3999999999999999</v>
      </c>
      <c r="I132" s="211"/>
      <c r="J132" s="212">
        <f>ROUND(I132*H132,2)</f>
        <v>0</v>
      </c>
      <c r="K132" s="208" t="s">
        <v>139</v>
      </c>
      <c r="L132" s="46"/>
      <c r="M132" s="213" t="s">
        <v>19</v>
      </c>
      <c r="N132" s="214" t="s">
        <v>51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140</v>
      </c>
      <c r="AT132" s="217" t="s">
        <v>135</v>
      </c>
      <c r="AU132" s="217" t="s">
        <v>90</v>
      </c>
      <c r="AY132" s="18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88</v>
      </c>
      <c r="BK132" s="218">
        <f>ROUND(I132*H132,2)</f>
        <v>0</v>
      </c>
      <c r="BL132" s="18" t="s">
        <v>140</v>
      </c>
      <c r="BM132" s="217" t="s">
        <v>189</v>
      </c>
    </row>
    <row r="133" s="2" customFormat="1">
      <c r="A133" s="40"/>
      <c r="B133" s="41"/>
      <c r="C133" s="42"/>
      <c r="D133" s="219" t="s">
        <v>142</v>
      </c>
      <c r="E133" s="42"/>
      <c r="F133" s="220" t="s">
        <v>190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142</v>
      </c>
      <c r="AU133" s="18" t="s">
        <v>90</v>
      </c>
    </row>
    <row r="134" s="13" customFormat="1">
      <c r="A134" s="13"/>
      <c r="B134" s="224"/>
      <c r="C134" s="225"/>
      <c r="D134" s="226" t="s">
        <v>144</v>
      </c>
      <c r="E134" s="227" t="s">
        <v>19</v>
      </c>
      <c r="F134" s="228" t="s">
        <v>145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144</v>
      </c>
      <c r="AU134" s="234" t="s">
        <v>90</v>
      </c>
      <c r="AV134" s="13" t="s">
        <v>88</v>
      </c>
      <c r="AW134" s="13" t="s">
        <v>42</v>
      </c>
      <c r="AX134" s="13" t="s">
        <v>80</v>
      </c>
      <c r="AY134" s="234" t="s">
        <v>133</v>
      </c>
    </row>
    <row r="135" s="13" customFormat="1">
      <c r="A135" s="13"/>
      <c r="B135" s="224"/>
      <c r="C135" s="225"/>
      <c r="D135" s="226" t="s">
        <v>144</v>
      </c>
      <c r="E135" s="227" t="s">
        <v>19</v>
      </c>
      <c r="F135" s="228" t="s">
        <v>185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144</v>
      </c>
      <c r="AU135" s="234" t="s">
        <v>90</v>
      </c>
      <c r="AV135" s="13" t="s">
        <v>88</v>
      </c>
      <c r="AW135" s="13" t="s">
        <v>42</v>
      </c>
      <c r="AX135" s="13" t="s">
        <v>80</v>
      </c>
      <c r="AY135" s="234" t="s">
        <v>133</v>
      </c>
    </row>
    <row r="136" s="14" customFormat="1">
      <c r="A136" s="14"/>
      <c r="B136" s="235"/>
      <c r="C136" s="236"/>
      <c r="D136" s="226" t="s">
        <v>144</v>
      </c>
      <c r="E136" s="237" t="s">
        <v>19</v>
      </c>
      <c r="F136" s="238" t="s">
        <v>160</v>
      </c>
      <c r="G136" s="236"/>
      <c r="H136" s="239">
        <v>1.3999999999999999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144</v>
      </c>
      <c r="AU136" s="245" t="s">
        <v>90</v>
      </c>
      <c r="AV136" s="14" t="s">
        <v>90</v>
      </c>
      <c r="AW136" s="14" t="s">
        <v>42</v>
      </c>
      <c r="AX136" s="14" t="s">
        <v>88</v>
      </c>
      <c r="AY136" s="245" t="s">
        <v>133</v>
      </c>
    </row>
    <row r="137" s="2" customFormat="1" ht="24.15" customHeight="1">
      <c r="A137" s="40"/>
      <c r="B137" s="41"/>
      <c r="C137" s="206" t="s">
        <v>191</v>
      </c>
      <c r="D137" s="206" t="s">
        <v>135</v>
      </c>
      <c r="E137" s="207" t="s">
        <v>192</v>
      </c>
      <c r="F137" s="208" t="s">
        <v>193</v>
      </c>
      <c r="G137" s="209" t="s">
        <v>138</v>
      </c>
      <c r="H137" s="210">
        <v>1.3999999999999999</v>
      </c>
      <c r="I137" s="211"/>
      <c r="J137" s="212">
        <f>ROUND(I137*H137,2)</f>
        <v>0</v>
      </c>
      <c r="K137" s="208" t="s">
        <v>139</v>
      </c>
      <c r="L137" s="46"/>
      <c r="M137" s="213" t="s">
        <v>19</v>
      </c>
      <c r="N137" s="214" t="s">
        <v>51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140</v>
      </c>
      <c r="AT137" s="217" t="s">
        <v>135</v>
      </c>
      <c r="AU137" s="217" t="s">
        <v>90</v>
      </c>
      <c r="AY137" s="18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88</v>
      </c>
      <c r="BK137" s="218">
        <f>ROUND(I137*H137,2)</f>
        <v>0</v>
      </c>
      <c r="BL137" s="18" t="s">
        <v>140</v>
      </c>
      <c r="BM137" s="217" t="s">
        <v>194</v>
      </c>
    </row>
    <row r="138" s="2" customFormat="1">
      <c r="A138" s="40"/>
      <c r="B138" s="41"/>
      <c r="C138" s="42"/>
      <c r="D138" s="219" t="s">
        <v>142</v>
      </c>
      <c r="E138" s="42"/>
      <c r="F138" s="220" t="s">
        <v>195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142</v>
      </c>
      <c r="AU138" s="18" t="s">
        <v>90</v>
      </c>
    </row>
    <row r="139" s="13" customFormat="1">
      <c r="A139" s="13"/>
      <c r="B139" s="224"/>
      <c r="C139" s="225"/>
      <c r="D139" s="226" t="s">
        <v>144</v>
      </c>
      <c r="E139" s="227" t="s">
        <v>19</v>
      </c>
      <c r="F139" s="228" t="s">
        <v>145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144</v>
      </c>
      <c r="AU139" s="234" t="s">
        <v>90</v>
      </c>
      <c r="AV139" s="13" t="s">
        <v>88</v>
      </c>
      <c r="AW139" s="13" t="s">
        <v>42</v>
      </c>
      <c r="AX139" s="13" t="s">
        <v>80</v>
      </c>
      <c r="AY139" s="234" t="s">
        <v>133</v>
      </c>
    </row>
    <row r="140" s="13" customFormat="1">
      <c r="A140" s="13"/>
      <c r="B140" s="224"/>
      <c r="C140" s="225"/>
      <c r="D140" s="226" t="s">
        <v>144</v>
      </c>
      <c r="E140" s="227" t="s">
        <v>19</v>
      </c>
      <c r="F140" s="228" t="s">
        <v>185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144</v>
      </c>
      <c r="AU140" s="234" t="s">
        <v>90</v>
      </c>
      <c r="AV140" s="13" t="s">
        <v>88</v>
      </c>
      <c r="AW140" s="13" t="s">
        <v>42</v>
      </c>
      <c r="AX140" s="13" t="s">
        <v>80</v>
      </c>
      <c r="AY140" s="234" t="s">
        <v>133</v>
      </c>
    </row>
    <row r="141" s="14" customFormat="1">
      <c r="A141" s="14"/>
      <c r="B141" s="235"/>
      <c r="C141" s="236"/>
      <c r="D141" s="226" t="s">
        <v>144</v>
      </c>
      <c r="E141" s="237" t="s">
        <v>19</v>
      </c>
      <c r="F141" s="238" t="s">
        <v>160</v>
      </c>
      <c r="G141" s="236"/>
      <c r="H141" s="239">
        <v>1.3999999999999999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144</v>
      </c>
      <c r="AU141" s="245" t="s">
        <v>90</v>
      </c>
      <c r="AV141" s="14" t="s">
        <v>90</v>
      </c>
      <c r="AW141" s="14" t="s">
        <v>42</v>
      </c>
      <c r="AX141" s="14" t="s">
        <v>88</v>
      </c>
      <c r="AY141" s="245" t="s">
        <v>133</v>
      </c>
    </row>
    <row r="142" s="2" customFormat="1" ht="16.5" customHeight="1">
      <c r="A142" s="40"/>
      <c r="B142" s="41"/>
      <c r="C142" s="246" t="s">
        <v>196</v>
      </c>
      <c r="D142" s="246" t="s">
        <v>197</v>
      </c>
      <c r="E142" s="247" t="s">
        <v>198</v>
      </c>
      <c r="F142" s="248" t="s">
        <v>199</v>
      </c>
      <c r="G142" s="249" t="s">
        <v>200</v>
      </c>
      <c r="H142" s="250">
        <v>0.028000000000000001</v>
      </c>
      <c r="I142" s="251"/>
      <c r="J142" s="252">
        <f>ROUND(I142*H142,2)</f>
        <v>0</v>
      </c>
      <c r="K142" s="248" t="s">
        <v>139</v>
      </c>
      <c r="L142" s="253"/>
      <c r="M142" s="254" t="s">
        <v>19</v>
      </c>
      <c r="N142" s="255" t="s">
        <v>51</v>
      </c>
      <c r="O142" s="86"/>
      <c r="P142" s="215">
        <f>O142*H142</f>
        <v>0</v>
      </c>
      <c r="Q142" s="215">
        <v>0.001</v>
      </c>
      <c r="R142" s="215">
        <f>Q142*H142</f>
        <v>2.8E-05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186</v>
      </c>
      <c r="AT142" s="217" t="s">
        <v>197</v>
      </c>
      <c r="AU142" s="217" t="s">
        <v>90</v>
      </c>
      <c r="AY142" s="18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88</v>
      </c>
      <c r="BK142" s="218">
        <f>ROUND(I142*H142,2)</f>
        <v>0</v>
      </c>
      <c r="BL142" s="18" t="s">
        <v>140</v>
      </c>
      <c r="BM142" s="217" t="s">
        <v>201</v>
      </c>
    </row>
    <row r="143" s="2" customFormat="1">
      <c r="A143" s="40"/>
      <c r="B143" s="41"/>
      <c r="C143" s="42"/>
      <c r="D143" s="219" t="s">
        <v>142</v>
      </c>
      <c r="E143" s="42"/>
      <c r="F143" s="220" t="s">
        <v>202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142</v>
      </c>
      <c r="AU143" s="18" t="s">
        <v>90</v>
      </c>
    </row>
    <row r="144" s="13" customFormat="1">
      <c r="A144" s="13"/>
      <c r="B144" s="224"/>
      <c r="C144" s="225"/>
      <c r="D144" s="226" t="s">
        <v>144</v>
      </c>
      <c r="E144" s="227" t="s">
        <v>19</v>
      </c>
      <c r="F144" s="228" t="s">
        <v>145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144</v>
      </c>
      <c r="AU144" s="234" t="s">
        <v>90</v>
      </c>
      <c r="AV144" s="13" t="s">
        <v>88</v>
      </c>
      <c r="AW144" s="13" t="s">
        <v>42</v>
      </c>
      <c r="AX144" s="13" t="s">
        <v>80</v>
      </c>
      <c r="AY144" s="234" t="s">
        <v>133</v>
      </c>
    </row>
    <row r="145" s="13" customFormat="1">
      <c r="A145" s="13"/>
      <c r="B145" s="224"/>
      <c r="C145" s="225"/>
      <c r="D145" s="226" t="s">
        <v>144</v>
      </c>
      <c r="E145" s="227" t="s">
        <v>19</v>
      </c>
      <c r="F145" s="228" t="s">
        <v>185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144</v>
      </c>
      <c r="AU145" s="234" t="s">
        <v>90</v>
      </c>
      <c r="AV145" s="13" t="s">
        <v>88</v>
      </c>
      <c r="AW145" s="13" t="s">
        <v>42</v>
      </c>
      <c r="AX145" s="13" t="s">
        <v>80</v>
      </c>
      <c r="AY145" s="234" t="s">
        <v>133</v>
      </c>
    </row>
    <row r="146" s="13" customFormat="1">
      <c r="A146" s="13"/>
      <c r="B146" s="224"/>
      <c r="C146" s="225"/>
      <c r="D146" s="226" t="s">
        <v>144</v>
      </c>
      <c r="E146" s="227" t="s">
        <v>19</v>
      </c>
      <c r="F146" s="228" t="s">
        <v>203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144</v>
      </c>
      <c r="AU146" s="234" t="s">
        <v>90</v>
      </c>
      <c r="AV146" s="13" t="s">
        <v>88</v>
      </c>
      <c r="AW146" s="13" t="s">
        <v>42</v>
      </c>
      <c r="AX146" s="13" t="s">
        <v>80</v>
      </c>
      <c r="AY146" s="234" t="s">
        <v>133</v>
      </c>
    </row>
    <row r="147" s="13" customFormat="1">
      <c r="A147" s="13"/>
      <c r="B147" s="224"/>
      <c r="C147" s="225"/>
      <c r="D147" s="226" t="s">
        <v>144</v>
      </c>
      <c r="E147" s="227" t="s">
        <v>19</v>
      </c>
      <c r="F147" s="228" t="s">
        <v>204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144</v>
      </c>
      <c r="AU147" s="234" t="s">
        <v>90</v>
      </c>
      <c r="AV147" s="13" t="s">
        <v>88</v>
      </c>
      <c r="AW147" s="13" t="s">
        <v>42</v>
      </c>
      <c r="AX147" s="13" t="s">
        <v>80</v>
      </c>
      <c r="AY147" s="234" t="s">
        <v>133</v>
      </c>
    </row>
    <row r="148" s="14" customFormat="1">
      <c r="A148" s="14"/>
      <c r="B148" s="235"/>
      <c r="C148" s="236"/>
      <c r="D148" s="226" t="s">
        <v>144</v>
      </c>
      <c r="E148" s="237" t="s">
        <v>19</v>
      </c>
      <c r="F148" s="238" t="s">
        <v>205</v>
      </c>
      <c r="G148" s="236"/>
      <c r="H148" s="239">
        <v>0.028000000000000001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144</v>
      </c>
      <c r="AU148" s="245" t="s">
        <v>90</v>
      </c>
      <c r="AV148" s="14" t="s">
        <v>90</v>
      </c>
      <c r="AW148" s="14" t="s">
        <v>42</v>
      </c>
      <c r="AX148" s="14" t="s">
        <v>88</v>
      </c>
      <c r="AY148" s="245" t="s">
        <v>133</v>
      </c>
    </row>
    <row r="149" s="2" customFormat="1" ht="21.75" customHeight="1">
      <c r="A149" s="40"/>
      <c r="B149" s="41"/>
      <c r="C149" s="206" t="s">
        <v>206</v>
      </c>
      <c r="D149" s="206" t="s">
        <v>135</v>
      </c>
      <c r="E149" s="207" t="s">
        <v>207</v>
      </c>
      <c r="F149" s="208" t="s">
        <v>208</v>
      </c>
      <c r="G149" s="209" t="s">
        <v>138</v>
      </c>
      <c r="H149" s="210">
        <v>1.3999999999999999</v>
      </c>
      <c r="I149" s="211"/>
      <c r="J149" s="212">
        <f>ROUND(I149*H149,2)</f>
        <v>0</v>
      </c>
      <c r="K149" s="208" t="s">
        <v>139</v>
      </c>
      <c r="L149" s="46"/>
      <c r="M149" s="213" t="s">
        <v>19</v>
      </c>
      <c r="N149" s="214" t="s">
        <v>51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140</v>
      </c>
      <c r="AT149" s="217" t="s">
        <v>135</v>
      </c>
      <c r="AU149" s="217" t="s">
        <v>90</v>
      </c>
      <c r="AY149" s="18" t="s">
        <v>133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88</v>
      </c>
      <c r="BK149" s="218">
        <f>ROUND(I149*H149,2)</f>
        <v>0</v>
      </c>
      <c r="BL149" s="18" t="s">
        <v>140</v>
      </c>
      <c r="BM149" s="217" t="s">
        <v>209</v>
      </c>
    </row>
    <row r="150" s="2" customFormat="1">
      <c r="A150" s="40"/>
      <c r="B150" s="41"/>
      <c r="C150" s="42"/>
      <c r="D150" s="219" t="s">
        <v>142</v>
      </c>
      <c r="E150" s="42"/>
      <c r="F150" s="220" t="s">
        <v>210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142</v>
      </c>
      <c r="AU150" s="18" t="s">
        <v>90</v>
      </c>
    </row>
    <row r="151" s="13" customFormat="1">
      <c r="A151" s="13"/>
      <c r="B151" s="224"/>
      <c r="C151" s="225"/>
      <c r="D151" s="226" t="s">
        <v>144</v>
      </c>
      <c r="E151" s="227" t="s">
        <v>19</v>
      </c>
      <c r="F151" s="228" t="s">
        <v>145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144</v>
      </c>
      <c r="AU151" s="234" t="s">
        <v>90</v>
      </c>
      <c r="AV151" s="13" t="s">
        <v>88</v>
      </c>
      <c r="AW151" s="13" t="s">
        <v>42</v>
      </c>
      <c r="AX151" s="13" t="s">
        <v>80</v>
      </c>
      <c r="AY151" s="234" t="s">
        <v>133</v>
      </c>
    </row>
    <row r="152" s="13" customFormat="1">
      <c r="A152" s="13"/>
      <c r="B152" s="224"/>
      <c r="C152" s="225"/>
      <c r="D152" s="226" t="s">
        <v>144</v>
      </c>
      <c r="E152" s="227" t="s">
        <v>19</v>
      </c>
      <c r="F152" s="228" t="s">
        <v>185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144</v>
      </c>
      <c r="AU152" s="234" t="s">
        <v>90</v>
      </c>
      <c r="AV152" s="13" t="s">
        <v>88</v>
      </c>
      <c r="AW152" s="13" t="s">
        <v>42</v>
      </c>
      <c r="AX152" s="13" t="s">
        <v>80</v>
      </c>
      <c r="AY152" s="234" t="s">
        <v>133</v>
      </c>
    </row>
    <row r="153" s="14" customFormat="1">
      <c r="A153" s="14"/>
      <c r="B153" s="235"/>
      <c r="C153" s="236"/>
      <c r="D153" s="226" t="s">
        <v>144</v>
      </c>
      <c r="E153" s="237" t="s">
        <v>19</v>
      </c>
      <c r="F153" s="238" t="s">
        <v>160</v>
      </c>
      <c r="G153" s="236"/>
      <c r="H153" s="239">
        <v>1.3999999999999999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144</v>
      </c>
      <c r="AU153" s="245" t="s">
        <v>90</v>
      </c>
      <c r="AV153" s="14" t="s">
        <v>90</v>
      </c>
      <c r="AW153" s="14" t="s">
        <v>42</v>
      </c>
      <c r="AX153" s="14" t="s">
        <v>88</v>
      </c>
      <c r="AY153" s="245" t="s">
        <v>133</v>
      </c>
    </row>
    <row r="154" s="2" customFormat="1" ht="16.5" customHeight="1">
      <c r="A154" s="40"/>
      <c r="B154" s="41"/>
      <c r="C154" s="206" t="s">
        <v>211</v>
      </c>
      <c r="D154" s="206" t="s">
        <v>135</v>
      </c>
      <c r="E154" s="207" t="s">
        <v>212</v>
      </c>
      <c r="F154" s="208" t="s">
        <v>213</v>
      </c>
      <c r="G154" s="209" t="s">
        <v>138</v>
      </c>
      <c r="H154" s="210">
        <v>1.3999999999999999</v>
      </c>
      <c r="I154" s="211"/>
      <c r="J154" s="212">
        <f>ROUND(I154*H154,2)</f>
        <v>0</v>
      </c>
      <c r="K154" s="208" t="s">
        <v>139</v>
      </c>
      <c r="L154" s="46"/>
      <c r="M154" s="213" t="s">
        <v>19</v>
      </c>
      <c r="N154" s="214" t="s">
        <v>51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140</v>
      </c>
      <c r="AT154" s="217" t="s">
        <v>135</v>
      </c>
      <c r="AU154" s="217" t="s">
        <v>90</v>
      </c>
      <c r="AY154" s="18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88</v>
      </c>
      <c r="BK154" s="218">
        <f>ROUND(I154*H154,2)</f>
        <v>0</v>
      </c>
      <c r="BL154" s="18" t="s">
        <v>140</v>
      </c>
      <c r="BM154" s="217" t="s">
        <v>214</v>
      </c>
    </row>
    <row r="155" s="2" customFormat="1">
      <c r="A155" s="40"/>
      <c r="B155" s="41"/>
      <c r="C155" s="42"/>
      <c r="D155" s="219" t="s">
        <v>142</v>
      </c>
      <c r="E155" s="42"/>
      <c r="F155" s="220" t="s">
        <v>215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142</v>
      </c>
      <c r="AU155" s="18" t="s">
        <v>90</v>
      </c>
    </row>
    <row r="156" s="13" customFormat="1">
      <c r="A156" s="13"/>
      <c r="B156" s="224"/>
      <c r="C156" s="225"/>
      <c r="D156" s="226" t="s">
        <v>144</v>
      </c>
      <c r="E156" s="227" t="s">
        <v>19</v>
      </c>
      <c r="F156" s="228" t="s">
        <v>145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144</v>
      </c>
      <c r="AU156" s="234" t="s">
        <v>90</v>
      </c>
      <c r="AV156" s="13" t="s">
        <v>88</v>
      </c>
      <c r="AW156" s="13" t="s">
        <v>42</v>
      </c>
      <c r="AX156" s="13" t="s">
        <v>80</v>
      </c>
      <c r="AY156" s="234" t="s">
        <v>133</v>
      </c>
    </row>
    <row r="157" s="13" customFormat="1">
      <c r="A157" s="13"/>
      <c r="B157" s="224"/>
      <c r="C157" s="225"/>
      <c r="D157" s="226" t="s">
        <v>144</v>
      </c>
      <c r="E157" s="227" t="s">
        <v>19</v>
      </c>
      <c r="F157" s="228" t="s">
        <v>185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144</v>
      </c>
      <c r="AU157" s="234" t="s">
        <v>90</v>
      </c>
      <c r="AV157" s="13" t="s">
        <v>88</v>
      </c>
      <c r="AW157" s="13" t="s">
        <v>42</v>
      </c>
      <c r="AX157" s="13" t="s">
        <v>80</v>
      </c>
      <c r="AY157" s="234" t="s">
        <v>133</v>
      </c>
    </row>
    <row r="158" s="14" customFormat="1">
      <c r="A158" s="14"/>
      <c r="B158" s="235"/>
      <c r="C158" s="236"/>
      <c r="D158" s="226" t="s">
        <v>144</v>
      </c>
      <c r="E158" s="237" t="s">
        <v>19</v>
      </c>
      <c r="F158" s="238" t="s">
        <v>160</v>
      </c>
      <c r="G158" s="236"/>
      <c r="H158" s="239">
        <v>1.3999999999999999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144</v>
      </c>
      <c r="AU158" s="245" t="s">
        <v>90</v>
      </c>
      <c r="AV158" s="14" t="s">
        <v>90</v>
      </c>
      <c r="AW158" s="14" t="s">
        <v>42</v>
      </c>
      <c r="AX158" s="14" t="s">
        <v>88</v>
      </c>
      <c r="AY158" s="245" t="s">
        <v>133</v>
      </c>
    </row>
    <row r="159" s="2" customFormat="1" ht="16.5" customHeight="1">
      <c r="A159" s="40"/>
      <c r="B159" s="41"/>
      <c r="C159" s="206" t="s">
        <v>216</v>
      </c>
      <c r="D159" s="206" t="s">
        <v>135</v>
      </c>
      <c r="E159" s="207" t="s">
        <v>217</v>
      </c>
      <c r="F159" s="208" t="s">
        <v>218</v>
      </c>
      <c r="G159" s="209" t="s">
        <v>163</v>
      </c>
      <c r="H159" s="210">
        <v>0.010999999999999999</v>
      </c>
      <c r="I159" s="211"/>
      <c r="J159" s="212">
        <f>ROUND(I159*H159,2)</f>
        <v>0</v>
      </c>
      <c r="K159" s="208" t="s">
        <v>139</v>
      </c>
      <c r="L159" s="46"/>
      <c r="M159" s="213" t="s">
        <v>19</v>
      </c>
      <c r="N159" s="214" t="s">
        <v>51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140</v>
      </c>
      <c r="AT159" s="217" t="s">
        <v>135</v>
      </c>
      <c r="AU159" s="217" t="s">
        <v>90</v>
      </c>
      <c r="AY159" s="18" t="s">
        <v>133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88</v>
      </c>
      <c r="BK159" s="218">
        <f>ROUND(I159*H159,2)</f>
        <v>0</v>
      </c>
      <c r="BL159" s="18" t="s">
        <v>140</v>
      </c>
      <c r="BM159" s="217" t="s">
        <v>219</v>
      </c>
    </row>
    <row r="160" s="2" customFormat="1">
      <c r="A160" s="40"/>
      <c r="B160" s="41"/>
      <c r="C160" s="42"/>
      <c r="D160" s="219" t="s">
        <v>142</v>
      </c>
      <c r="E160" s="42"/>
      <c r="F160" s="220" t="s">
        <v>220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142</v>
      </c>
      <c r="AU160" s="18" t="s">
        <v>90</v>
      </c>
    </row>
    <row r="161" s="13" customFormat="1">
      <c r="A161" s="13"/>
      <c r="B161" s="224"/>
      <c r="C161" s="225"/>
      <c r="D161" s="226" t="s">
        <v>144</v>
      </c>
      <c r="E161" s="227" t="s">
        <v>19</v>
      </c>
      <c r="F161" s="228" t="s">
        <v>145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144</v>
      </c>
      <c r="AU161" s="234" t="s">
        <v>90</v>
      </c>
      <c r="AV161" s="13" t="s">
        <v>88</v>
      </c>
      <c r="AW161" s="13" t="s">
        <v>42</v>
      </c>
      <c r="AX161" s="13" t="s">
        <v>80</v>
      </c>
      <c r="AY161" s="234" t="s">
        <v>133</v>
      </c>
    </row>
    <row r="162" s="13" customFormat="1">
      <c r="A162" s="13"/>
      <c r="B162" s="224"/>
      <c r="C162" s="225"/>
      <c r="D162" s="226" t="s">
        <v>144</v>
      </c>
      <c r="E162" s="227" t="s">
        <v>19</v>
      </c>
      <c r="F162" s="228" t="s">
        <v>221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144</v>
      </c>
      <c r="AU162" s="234" t="s">
        <v>90</v>
      </c>
      <c r="AV162" s="13" t="s">
        <v>88</v>
      </c>
      <c r="AW162" s="13" t="s">
        <v>42</v>
      </c>
      <c r="AX162" s="13" t="s">
        <v>80</v>
      </c>
      <c r="AY162" s="234" t="s">
        <v>133</v>
      </c>
    </row>
    <row r="163" s="13" customFormat="1">
      <c r="A163" s="13"/>
      <c r="B163" s="224"/>
      <c r="C163" s="225"/>
      <c r="D163" s="226" t="s">
        <v>144</v>
      </c>
      <c r="E163" s="227" t="s">
        <v>19</v>
      </c>
      <c r="F163" s="228" t="s">
        <v>222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144</v>
      </c>
      <c r="AU163" s="234" t="s">
        <v>90</v>
      </c>
      <c r="AV163" s="13" t="s">
        <v>88</v>
      </c>
      <c r="AW163" s="13" t="s">
        <v>42</v>
      </c>
      <c r="AX163" s="13" t="s">
        <v>80</v>
      </c>
      <c r="AY163" s="234" t="s">
        <v>133</v>
      </c>
    </row>
    <row r="164" s="14" customFormat="1">
      <c r="A164" s="14"/>
      <c r="B164" s="235"/>
      <c r="C164" s="236"/>
      <c r="D164" s="226" t="s">
        <v>144</v>
      </c>
      <c r="E164" s="237" t="s">
        <v>19</v>
      </c>
      <c r="F164" s="238" t="s">
        <v>223</v>
      </c>
      <c r="G164" s="236"/>
      <c r="H164" s="239">
        <v>0.010999999999999999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144</v>
      </c>
      <c r="AU164" s="245" t="s">
        <v>90</v>
      </c>
      <c r="AV164" s="14" t="s">
        <v>90</v>
      </c>
      <c r="AW164" s="14" t="s">
        <v>42</v>
      </c>
      <c r="AX164" s="14" t="s">
        <v>88</v>
      </c>
      <c r="AY164" s="245" t="s">
        <v>133</v>
      </c>
    </row>
    <row r="165" s="2" customFormat="1" ht="16.5" customHeight="1">
      <c r="A165" s="40"/>
      <c r="B165" s="41"/>
      <c r="C165" s="246" t="s">
        <v>224</v>
      </c>
      <c r="D165" s="246" t="s">
        <v>197</v>
      </c>
      <c r="E165" s="247" t="s">
        <v>225</v>
      </c>
      <c r="F165" s="248" t="s">
        <v>226</v>
      </c>
      <c r="G165" s="249" t="s">
        <v>163</v>
      </c>
      <c r="H165" s="250">
        <v>0.010999999999999999</v>
      </c>
      <c r="I165" s="251"/>
      <c r="J165" s="252">
        <f>ROUND(I165*H165,2)</f>
        <v>0</v>
      </c>
      <c r="K165" s="248" t="s">
        <v>139</v>
      </c>
      <c r="L165" s="253"/>
      <c r="M165" s="254" t="s">
        <v>19</v>
      </c>
      <c r="N165" s="255" t="s">
        <v>51</v>
      </c>
      <c r="O165" s="86"/>
      <c r="P165" s="215">
        <f>O165*H165</f>
        <v>0</v>
      </c>
      <c r="Q165" s="215">
        <v>1</v>
      </c>
      <c r="R165" s="215">
        <f>Q165*H165</f>
        <v>0.010999999999999999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186</v>
      </c>
      <c r="AT165" s="217" t="s">
        <v>197</v>
      </c>
      <c r="AU165" s="217" t="s">
        <v>90</v>
      </c>
      <c r="AY165" s="18" t="s">
        <v>133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88</v>
      </c>
      <c r="BK165" s="218">
        <f>ROUND(I165*H165,2)</f>
        <v>0</v>
      </c>
      <c r="BL165" s="18" t="s">
        <v>140</v>
      </c>
      <c r="BM165" s="217" t="s">
        <v>227</v>
      </c>
    </row>
    <row r="166" s="2" customFormat="1">
      <c r="A166" s="40"/>
      <c r="B166" s="41"/>
      <c r="C166" s="42"/>
      <c r="D166" s="219" t="s">
        <v>142</v>
      </c>
      <c r="E166" s="42"/>
      <c r="F166" s="220" t="s">
        <v>228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142</v>
      </c>
      <c r="AU166" s="18" t="s">
        <v>90</v>
      </c>
    </row>
    <row r="167" s="13" customFormat="1">
      <c r="A167" s="13"/>
      <c r="B167" s="224"/>
      <c r="C167" s="225"/>
      <c r="D167" s="226" t="s">
        <v>144</v>
      </c>
      <c r="E167" s="227" t="s">
        <v>19</v>
      </c>
      <c r="F167" s="228" t="s">
        <v>145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144</v>
      </c>
      <c r="AU167" s="234" t="s">
        <v>90</v>
      </c>
      <c r="AV167" s="13" t="s">
        <v>88</v>
      </c>
      <c r="AW167" s="13" t="s">
        <v>42</v>
      </c>
      <c r="AX167" s="13" t="s">
        <v>80</v>
      </c>
      <c r="AY167" s="234" t="s">
        <v>133</v>
      </c>
    </row>
    <row r="168" s="13" customFormat="1">
      <c r="A168" s="13"/>
      <c r="B168" s="224"/>
      <c r="C168" s="225"/>
      <c r="D168" s="226" t="s">
        <v>144</v>
      </c>
      <c r="E168" s="227" t="s">
        <v>19</v>
      </c>
      <c r="F168" s="228" t="s">
        <v>221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144</v>
      </c>
      <c r="AU168" s="234" t="s">
        <v>90</v>
      </c>
      <c r="AV168" s="13" t="s">
        <v>88</v>
      </c>
      <c r="AW168" s="13" t="s">
        <v>42</v>
      </c>
      <c r="AX168" s="13" t="s">
        <v>80</v>
      </c>
      <c r="AY168" s="234" t="s">
        <v>133</v>
      </c>
    </row>
    <row r="169" s="13" customFormat="1">
      <c r="A169" s="13"/>
      <c r="B169" s="224"/>
      <c r="C169" s="225"/>
      <c r="D169" s="226" t="s">
        <v>144</v>
      </c>
      <c r="E169" s="227" t="s">
        <v>19</v>
      </c>
      <c r="F169" s="228" t="s">
        <v>222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144</v>
      </c>
      <c r="AU169" s="234" t="s">
        <v>90</v>
      </c>
      <c r="AV169" s="13" t="s">
        <v>88</v>
      </c>
      <c r="AW169" s="13" t="s">
        <v>42</v>
      </c>
      <c r="AX169" s="13" t="s">
        <v>80</v>
      </c>
      <c r="AY169" s="234" t="s">
        <v>133</v>
      </c>
    </row>
    <row r="170" s="14" customFormat="1">
      <c r="A170" s="14"/>
      <c r="B170" s="235"/>
      <c r="C170" s="236"/>
      <c r="D170" s="226" t="s">
        <v>144</v>
      </c>
      <c r="E170" s="237" t="s">
        <v>19</v>
      </c>
      <c r="F170" s="238" t="s">
        <v>223</v>
      </c>
      <c r="G170" s="236"/>
      <c r="H170" s="239">
        <v>0.010999999999999999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144</v>
      </c>
      <c r="AU170" s="245" t="s">
        <v>90</v>
      </c>
      <c r="AV170" s="14" t="s">
        <v>90</v>
      </c>
      <c r="AW170" s="14" t="s">
        <v>42</v>
      </c>
      <c r="AX170" s="14" t="s">
        <v>88</v>
      </c>
      <c r="AY170" s="245" t="s">
        <v>133</v>
      </c>
    </row>
    <row r="171" s="2" customFormat="1" ht="16.5" customHeight="1">
      <c r="A171" s="40"/>
      <c r="B171" s="41"/>
      <c r="C171" s="206" t="s">
        <v>8</v>
      </c>
      <c r="D171" s="206" t="s">
        <v>135</v>
      </c>
      <c r="E171" s="207" t="s">
        <v>229</v>
      </c>
      <c r="F171" s="208" t="s">
        <v>230</v>
      </c>
      <c r="G171" s="209" t="s">
        <v>163</v>
      </c>
      <c r="H171" s="210">
        <v>0.010999999999999999</v>
      </c>
      <c r="I171" s="211"/>
      <c r="J171" s="212">
        <f>ROUND(I171*H171,2)</f>
        <v>0</v>
      </c>
      <c r="K171" s="208" t="s">
        <v>139</v>
      </c>
      <c r="L171" s="46"/>
      <c r="M171" s="213" t="s">
        <v>19</v>
      </c>
      <c r="N171" s="214" t="s">
        <v>51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140</v>
      </c>
      <c r="AT171" s="217" t="s">
        <v>135</v>
      </c>
      <c r="AU171" s="217" t="s">
        <v>90</v>
      </c>
      <c r="AY171" s="18" t="s">
        <v>133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88</v>
      </c>
      <c r="BK171" s="218">
        <f>ROUND(I171*H171,2)</f>
        <v>0</v>
      </c>
      <c r="BL171" s="18" t="s">
        <v>140</v>
      </c>
      <c r="BM171" s="217" t="s">
        <v>231</v>
      </c>
    </row>
    <row r="172" s="2" customFormat="1">
      <c r="A172" s="40"/>
      <c r="B172" s="41"/>
      <c r="C172" s="42"/>
      <c r="D172" s="219" t="s">
        <v>142</v>
      </c>
      <c r="E172" s="42"/>
      <c r="F172" s="220" t="s">
        <v>232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142</v>
      </c>
      <c r="AU172" s="18" t="s">
        <v>90</v>
      </c>
    </row>
    <row r="173" s="13" customFormat="1">
      <c r="A173" s="13"/>
      <c r="B173" s="224"/>
      <c r="C173" s="225"/>
      <c r="D173" s="226" t="s">
        <v>144</v>
      </c>
      <c r="E173" s="227" t="s">
        <v>19</v>
      </c>
      <c r="F173" s="228" t="s">
        <v>145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144</v>
      </c>
      <c r="AU173" s="234" t="s">
        <v>90</v>
      </c>
      <c r="AV173" s="13" t="s">
        <v>88</v>
      </c>
      <c r="AW173" s="13" t="s">
        <v>42</v>
      </c>
      <c r="AX173" s="13" t="s">
        <v>80</v>
      </c>
      <c r="AY173" s="234" t="s">
        <v>133</v>
      </c>
    </row>
    <row r="174" s="13" customFormat="1">
      <c r="A174" s="13"/>
      <c r="B174" s="224"/>
      <c r="C174" s="225"/>
      <c r="D174" s="226" t="s">
        <v>144</v>
      </c>
      <c r="E174" s="227" t="s">
        <v>19</v>
      </c>
      <c r="F174" s="228" t="s">
        <v>221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144</v>
      </c>
      <c r="AU174" s="234" t="s">
        <v>90</v>
      </c>
      <c r="AV174" s="13" t="s">
        <v>88</v>
      </c>
      <c r="AW174" s="13" t="s">
        <v>42</v>
      </c>
      <c r="AX174" s="13" t="s">
        <v>80</v>
      </c>
      <c r="AY174" s="234" t="s">
        <v>133</v>
      </c>
    </row>
    <row r="175" s="13" customFormat="1">
      <c r="A175" s="13"/>
      <c r="B175" s="224"/>
      <c r="C175" s="225"/>
      <c r="D175" s="226" t="s">
        <v>144</v>
      </c>
      <c r="E175" s="227" t="s">
        <v>19</v>
      </c>
      <c r="F175" s="228" t="s">
        <v>222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144</v>
      </c>
      <c r="AU175" s="234" t="s">
        <v>90</v>
      </c>
      <c r="AV175" s="13" t="s">
        <v>88</v>
      </c>
      <c r="AW175" s="13" t="s">
        <v>42</v>
      </c>
      <c r="AX175" s="13" t="s">
        <v>80</v>
      </c>
      <c r="AY175" s="234" t="s">
        <v>133</v>
      </c>
    </row>
    <row r="176" s="14" customFormat="1">
      <c r="A176" s="14"/>
      <c r="B176" s="235"/>
      <c r="C176" s="236"/>
      <c r="D176" s="226" t="s">
        <v>144</v>
      </c>
      <c r="E176" s="237" t="s">
        <v>19</v>
      </c>
      <c r="F176" s="238" t="s">
        <v>223</v>
      </c>
      <c r="G176" s="236"/>
      <c r="H176" s="239">
        <v>0.010999999999999999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144</v>
      </c>
      <c r="AU176" s="245" t="s">
        <v>90</v>
      </c>
      <c r="AV176" s="14" t="s">
        <v>90</v>
      </c>
      <c r="AW176" s="14" t="s">
        <v>42</v>
      </c>
      <c r="AX176" s="14" t="s">
        <v>88</v>
      </c>
      <c r="AY176" s="245" t="s">
        <v>133</v>
      </c>
    </row>
    <row r="177" s="2" customFormat="1" ht="16.5" customHeight="1">
      <c r="A177" s="40"/>
      <c r="B177" s="41"/>
      <c r="C177" s="206" t="s">
        <v>233</v>
      </c>
      <c r="D177" s="206" t="s">
        <v>135</v>
      </c>
      <c r="E177" s="207" t="s">
        <v>234</v>
      </c>
      <c r="F177" s="208" t="s">
        <v>235</v>
      </c>
      <c r="G177" s="209" t="s">
        <v>163</v>
      </c>
      <c r="H177" s="210">
        <v>0.112</v>
      </c>
      <c r="I177" s="211"/>
      <c r="J177" s="212">
        <f>ROUND(I177*H177,2)</f>
        <v>0</v>
      </c>
      <c r="K177" s="208" t="s">
        <v>139</v>
      </c>
      <c r="L177" s="46"/>
      <c r="M177" s="213" t="s">
        <v>19</v>
      </c>
      <c r="N177" s="214" t="s">
        <v>51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140</v>
      </c>
      <c r="AT177" s="217" t="s">
        <v>135</v>
      </c>
      <c r="AU177" s="217" t="s">
        <v>90</v>
      </c>
      <c r="AY177" s="18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88</v>
      </c>
      <c r="BK177" s="218">
        <f>ROUND(I177*H177,2)</f>
        <v>0</v>
      </c>
      <c r="BL177" s="18" t="s">
        <v>140</v>
      </c>
      <c r="BM177" s="217" t="s">
        <v>236</v>
      </c>
    </row>
    <row r="178" s="2" customFormat="1">
      <c r="A178" s="40"/>
      <c r="B178" s="41"/>
      <c r="C178" s="42"/>
      <c r="D178" s="219" t="s">
        <v>142</v>
      </c>
      <c r="E178" s="42"/>
      <c r="F178" s="220" t="s">
        <v>237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142</v>
      </c>
      <c r="AU178" s="18" t="s">
        <v>90</v>
      </c>
    </row>
    <row r="179" s="13" customFormat="1">
      <c r="A179" s="13"/>
      <c r="B179" s="224"/>
      <c r="C179" s="225"/>
      <c r="D179" s="226" t="s">
        <v>144</v>
      </c>
      <c r="E179" s="227" t="s">
        <v>19</v>
      </c>
      <c r="F179" s="228" t="s">
        <v>145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144</v>
      </c>
      <c r="AU179" s="234" t="s">
        <v>90</v>
      </c>
      <c r="AV179" s="13" t="s">
        <v>88</v>
      </c>
      <c r="AW179" s="13" t="s">
        <v>42</v>
      </c>
      <c r="AX179" s="13" t="s">
        <v>80</v>
      </c>
      <c r="AY179" s="234" t="s">
        <v>133</v>
      </c>
    </row>
    <row r="180" s="13" customFormat="1">
      <c r="A180" s="13"/>
      <c r="B180" s="224"/>
      <c r="C180" s="225"/>
      <c r="D180" s="226" t="s">
        <v>144</v>
      </c>
      <c r="E180" s="227" t="s">
        <v>19</v>
      </c>
      <c r="F180" s="228" t="s">
        <v>221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144</v>
      </c>
      <c r="AU180" s="234" t="s">
        <v>90</v>
      </c>
      <c r="AV180" s="13" t="s">
        <v>88</v>
      </c>
      <c r="AW180" s="13" t="s">
        <v>42</v>
      </c>
      <c r="AX180" s="13" t="s">
        <v>80</v>
      </c>
      <c r="AY180" s="234" t="s">
        <v>133</v>
      </c>
    </row>
    <row r="181" s="13" customFormat="1">
      <c r="A181" s="13"/>
      <c r="B181" s="224"/>
      <c r="C181" s="225"/>
      <c r="D181" s="226" t="s">
        <v>144</v>
      </c>
      <c r="E181" s="227" t="s">
        <v>19</v>
      </c>
      <c r="F181" s="228" t="s">
        <v>222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144</v>
      </c>
      <c r="AU181" s="234" t="s">
        <v>90</v>
      </c>
      <c r="AV181" s="13" t="s">
        <v>88</v>
      </c>
      <c r="AW181" s="13" t="s">
        <v>42</v>
      </c>
      <c r="AX181" s="13" t="s">
        <v>80</v>
      </c>
      <c r="AY181" s="234" t="s">
        <v>133</v>
      </c>
    </row>
    <row r="182" s="14" customFormat="1">
      <c r="A182" s="14"/>
      <c r="B182" s="235"/>
      <c r="C182" s="236"/>
      <c r="D182" s="226" t="s">
        <v>144</v>
      </c>
      <c r="E182" s="237" t="s">
        <v>19</v>
      </c>
      <c r="F182" s="238" t="s">
        <v>238</v>
      </c>
      <c r="G182" s="236"/>
      <c r="H182" s="239">
        <v>0.112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144</v>
      </c>
      <c r="AU182" s="245" t="s">
        <v>90</v>
      </c>
      <c r="AV182" s="14" t="s">
        <v>90</v>
      </c>
      <c r="AW182" s="14" t="s">
        <v>42</v>
      </c>
      <c r="AX182" s="14" t="s">
        <v>88</v>
      </c>
      <c r="AY182" s="245" t="s">
        <v>133</v>
      </c>
    </row>
    <row r="183" s="12" customFormat="1" ht="22.8" customHeight="1">
      <c r="A183" s="12"/>
      <c r="B183" s="190"/>
      <c r="C183" s="191"/>
      <c r="D183" s="192" t="s">
        <v>79</v>
      </c>
      <c r="E183" s="204" t="s">
        <v>168</v>
      </c>
      <c r="F183" s="204" t="s">
        <v>239</v>
      </c>
      <c r="G183" s="191"/>
      <c r="H183" s="191"/>
      <c r="I183" s="194"/>
      <c r="J183" s="205">
        <f>BK183</f>
        <v>0</v>
      </c>
      <c r="K183" s="191"/>
      <c r="L183" s="196"/>
      <c r="M183" s="197"/>
      <c r="N183" s="198"/>
      <c r="O183" s="198"/>
      <c r="P183" s="199">
        <f>SUM(P184:P225)</f>
        <v>0</v>
      </c>
      <c r="Q183" s="198"/>
      <c r="R183" s="199">
        <f>SUM(R184:R225)</f>
        <v>0.43878500000000004</v>
      </c>
      <c r="S183" s="198"/>
      <c r="T183" s="200">
        <f>SUM(T184:T225)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88</v>
      </c>
      <c r="AT183" s="202" t="s">
        <v>79</v>
      </c>
      <c r="AU183" s="202" t="s">
        <v>88</v>
      </c>
      <c r="AY183" s="201" t="s">
        <v>133</v>
      </c>
      <c r="BK183" s="203">
        <f>SUM(BK184:BK225)</f>
        <v>0</v>
      </c>
    </row>
    <row r="184" s="2" customFormat="1" ht="16.5" customHeight="1">
      <c r="A184" s="40"/>
      <c r="B184" s="41"/>
      <c r="C184" s="206" t="s">
        <v>240</v>
      </c>
      <c r="D184" s="206" t="s">
        <v>135</v>
      </c>
      <c r="E184" s="207" t="s">
        <v>241</v>
      </c>
      <c r="F184" s="208" t="s">
        <v>242</v>
      </c>
      <c r="G184" s="209" t="s">
        <v>138</v>
      </c>
      <c r="H184" s="210">
        <v>8.5</v>
      </c>
      <c r="I184" s="211"/>
      <c r="J184" s="212">
        <f>ROUND(I184*H184,2)</f>
        <v>0</v>
      </c>
      <c r="K184" s="208" t="s">
        <v>139</v>
      </c>
      <c r="L184" s="46"/>
      <c r="M184" s="213" t="s">
        <v>19</v>
      </c>
      <c r="N184" s="214" t="s">
        <v>51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140</v>
      </c>
      <c r="AT184" s="217" t="s">
        <v>135</v>
      </c>
      <c r="AU184" s="217" t="s">
        <v>90</v>
      </c>
      <c r="AY184" s="18" t="s">
        <v>133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88</v>
      </c>
      <c r="BK184" s="218">
        <f>ROUND(I184*H184,2)</f>
        <v>0</v>
      </c>
      <c r="BL184" s="18" t="s">
        <v>140</v>
      </c>
      <c r="BM184" s="217" t="s">
        <v>243</v>
      </c>
    </row>
    <row r="185" s="2" customFormat="1">
      <c r="A185" s="40"/>
      <c r="B185" s="41"/>
      <c r="C185" s="42"/>
      <c r="D185" s="219" t="s">
        <v>142</v>
      </c>
      <c r="E185" s="42"/>
      <c r="F185" s="220" t="s">
        <v>244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142</v>
      </c>
      <c r="AU185" s="18" t="s">
        <v>90</v>
      </c>
    </row>
    <row r="186" s="13" customFormat="1">
      <c r="A186" s="13"/>
      <c r="B186" s="224"/>
      <c r="C186" s="225"/>
      <c r="D186" s="226" t="s">
        <v>144</v>
      </c>
      <c r="E186" s="227" t="s">
        <v>19</v>
      </c>
      <c r="F186" s="228" t="s">
        <v>145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144</v>
      </c>
      <c r="AU186" s="234" t="s">
        <v>90</v>
      </c>
      <c r="AV186" s="13" t="s">
        <v>88</v>
      </c>
      <c r="AW186" s="13" t="s">
        <v>42</v>
      </c>
      <c r="AX186" s="13" t="s">
        <v>80</v>
      </c>
      <c r="AY186" s="234" t="s">
        <v>133</v>
      </c>
    </row>
    <row r="187" s="13" customFormat="1">
      <c r="A187" s="13"/>
      <c r="B187" s="224"/>
      <c r="C187" s="225"/>
      <c r="D187" s="226" t="s">
        <v>144</v>
      </c>
      <c r="E187" s="227" t="s">
        <v>19</v>
      </c>
      <c r="F187" s="228" t="s">
        <v>245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144</v>
      </c>
      <c r="AU187" s="234" t="s">
        <v>90</v>
      </c>
      <c r="AV187" s="13" t="s">
        <v>88</v>
      </c>
      <c r="AW187" s="13" t="s">
        <v>42</v>
      </c>
      <c r="AX187" s="13" t="s">
        <v>80</v>
      </c>
      <c r="AY187" s="234" t="s">
        <v>133</v>
      </c>
    </row>
    <row r="188" s="14" customFormat="1">
      <c r="A188" s="14"/>
      <c r="B188" s="235"/>
      <c r="C188" s="236"/>
      <c r="D188" s="226" t="s">
        <v>144</v>
      </c>
      <c r="E188" s="237" t="s">
        <v>19</v>
      </c>
      <c r="F188" s="238" t="s">
        <v>147</v>
      </c>
      <c r="G188" s="236"/>
      <c r="H188" s="239">
        <v>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144</v>
      </c>
      <c r="AU188" s="245" t="s">
        <v>90</v>
      </c>
      <c r="AV188" s="14" t="s">
        <v>90</v>
      </c>
      <c r="AW188" s="14" t="s">
        <v>42</v>
      </c>
      <c r="AX188" s="14" t="s">
        <v>80</v>
      </c>
      <c r="AY188" s="245" t="s">
        <v>133</v>
      </c>
    </row>
    <row r="189" s="13" customFormat="1">
      <c r="A189" s="13"/>
      <c r="B189" s="224"/>
      <c r="C189" s="225"/>
      <c r="D189" s="226" t="s">
        <v>144</v>
      </c>
      <c r="E189" s="227" t="s">
        <v>19</v>
      </c>
      <c r="F189" s="228" t="s">
        <v>246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144</v>
      </c>
      <c r="AU189" s="234" t="s">
        <v>90</v>
      </c>
      <c r="AV189" s="13" t="s">
        <v>88</v>
      </c>
      <c r="AW189" s="13" t="s">
        <v>42</v>
      </c>
      <c r="AX189" s="13" t="s">
        <v>80</v>
      </c>
      <c r="AY189" s="234" t="s">
        <v>133</v>
      </c>
    </row>
    <row r="190" s="14" customFormat="1">
      <c r="A190" s="14"/>
      <c r="B190" s="235"/>
      <c r="C190" s="236"/>
      <c r="D190" s="226" t="s">
        <v>144</v>
      </c>
      <c r="E190" s="237" t="s">
        <v>19</v>
      </c>
      <c r="F190" s="238" t="s">
        <v>153</v>
      </c>
      <c r="G190" s="236"/>
      <c r="H190" s="239">
        <v>3.5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144</v>
      </c>
      <c r="AU190" s="245" t="s">
        <v>90</v>
      </c>
      <c r="AV190" s="14" t="s">
        <v>90</v>
      </c>
      <c r="AW190" s="14" t="s">
        <v>42</v>
      </c>
      <c r="AX190" s="14" t="s">
        <v>80</v>
      </c>
      <c r="AY190" s="245" t="s">
        <v>133</v>
      </c>
    </row>
    <row r="191" s="15" customFormat="1">
      <c r="A191" s="15"/>
      <c r="B191" s="256"/>
      <c r="C191" s="257"/>
      <c r="D191" s="226" t="s">
        <v>144</v>
      </c>
      <c r="E191" s="258" t="s">
        <v>19</v>
      </c>
      <c r="F191" s="259" t="s">
        <v>247</v>
      </c>
      <c r="G191" s="257"/>
      <c r="H191" s="260">
        <v>8.5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6" t="s">
        <v>144</v>
      </c>
      <c r="AU191" s="266" t="s">
        <v>90</v>
      </c>
      <c r="AV191" s="15" t="s">
        <v>140</v>
      </c>
      <c r="AW191" s="15" t="s">
        <v>42</v>
      </c>
      <c r="AX191" s="15" t="s">
        <v>88</v>
      </c>
      <c r="AY191" s="266" t="s">
        <v>133</v>
      </c>
    </row>
    <row r="192" s="2" customFormat="1" ht="16.5" customHeight="1">
      <c r="A192" s="40"/>
      <c r="B192" s="41"/>
      <c r="C192" s="206" t="s">
        <v>248</v>
      </c>
      <c r="D192" s="206" t="s">
        <v>135</v>
      </c>
      <c r="E192" s="207" t="s">
        <v>249</v>
      </c>
      <c r="F192" s="208" t="s">
        <v>250</v>
      </c>
      <c r="G192" s="209" t="s">
        <v>138</v>
      </c>
      <c r="H192" s="210">
        <v>8.5</v>
      </c>
      <c r="I192" s="211"/>
      <c r="J192" s="212">
        <f>ROUND(I192*H192,2)</f>
        <v>0</v>
      </c>
      <c r="K192" s="208" t="s">
        <v>139</v>
      </c>
      <c r="L192" s="46"/>
      <c r="M192" s="213" t="s">
        <v>19</v>
      </c>
      <c r="N192" s="214" t="s">
        <v>51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140</v>
      </c>
      <c r="AT192" s="217" t="s">
        <v>135</v>
      </c>
      <c r="AU192" s="217" t="s">
        <v>90</v>
      </c>
      <c r="AY192" s="18" t="s">
        <v>133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88</v>
      </c>
      <c r="BK192" s="218">
        <f>ROUND(I192*H192,2)</f>
        <v>0</v>
      </c>
      <c r="BL192" s="18" t="s">
        <v>140</v>
      </c>
      <c r="BM192" s="217" t="s">
        <v>251</v>
      </c>
    </row>
    <row r="193" s="2" customFormat="1">
      <c r="A193" s="40"/>
      <c r="B193" s="41"/>
      <c r="C193" s="42"/>
      <c r="D193" s="219" t="s">
        <v>142</v>
      </c>
      <c r="E193" s="42"/>
      <c r="F193" s="220" t="s">
        <v>252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142</v>
      </c>
      <c r="AU193" s="18" t="s">
        <v>90</v>
      </c>
    </row>
    <row r="194" s="13" customFormat="1">
      <c r="A194" s="13"/>
      <c r="B194" s="224"/>
      <c r="C194" s="225"/>
      <c r="D194" s="226" t="s">
        <v>144</v>
      </c>
      <c r="E194" s="227" t="s">
        <v>19</v>
      </c>
      <c r="F194" s="228" t="s">
        <v>145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144</v>
      </c>
      <c r="AU194" s="234" t="s">
        <v>90</v>
      </c>
      <c r="AV194" s="13" t="s">
        <v>88</v>
      </c>
      <c r="AW194" s="13" t="s">
        <v>42</v>
      </c>
      <c r="AX194" s="13" t="s">
        <v>80</v>
      </c>
      <c r="AY194" s="234" t="s">
        <v>133</v>
      </c>
    </row>
    <row r="195" s="13" customFormat="1">
      <c r="A195" s="13"/>
      <c r="B195" s="224"/>
      <c r="C195" s="225"/>
      <c r="D195" s="226" t="s">
        <v>144</v>
      </c>
      <c r="E195" s="227" t="s">
        <v>19</v>
      </c>
      <c r="F195" s="228" t="s">
        <v>245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144</v>
      </c>
      <c r="AU195" s="234" t="s">
        <v>90</v>
      </c>
      <c r="AV195" s="13" t="s">
        <v>88</v>
      </c>
      <c r="AW195" s="13" t="s">
        <v>42</v>
      </c>
      <c r="AX195" s="13" t="s">
        <v>80</v>
      </c>
      <c r="AY195" s="234" t="s">
        <v>133</v>
      </c>
    </row>
    <row r="196" s="14" customFormat="1">
      <c r="A196" s="14"/>
      <c r="B196" s="235"/>
      <c r="C196" s="236"/>
      <c r="D196" s="226" t="s">
        <v>144</v>
      </c>
      <c r="E196" s="237" t="s">
        <v>19</v>
      </c>
      <c r="F196" s="238" t="s">
        <v>147</v>
      </c>
      <c r="G196" s="236"/>
      <c r="H196" s="239">
        <v>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144</v>
      </c>
      <c r="AU196" s="245" t="s">
        <v>90</v>
      </c>
      <c r="AV196" s="14" t="s">
        <v>90</v>
      </c>
      <c r="AW196" s="14" t="s">
        <v>42</v>
      </c>
      <c r="AX196" s="14" t="s">
        <v>80</v>
      </c>
      <c r="AY196" s="245" t="s">
        <v>133</v>
      </c>
    </row>
    <row r="197" s="13" customFormat="1">
      <c r="A197" s="13"/>
      <c r="B197" s="224"/>
      <c r="C197" s="225"/>
      <c r="D197" s="226" t="s">
        <v>144</v>
      </c>
      <c r="E197" s="227" t="s">
        <v>19</v>
      </c>
      <c r="F197" s="228" t="s">
        <v>246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144</v>
      </c>
      <c r="AU197" s="234" t="s">
        <v>90</v>
      </c>
      <c r="AV197" s="13" t="s">
        <v>88</v>
      </c>
      <c r="AW197" s="13" t="s">
        <v>42</v>
      </c>
      <c r="AX197" s="13" t="s">
        <v>80</v>
      </c>
      <c r="AY197" s="234" t="s">
        <v>133</v>
      </c>
    </row>
    <row r="198" s="14" customFormat="1">
      <c r="A198" s="14"/>
      <c r="B198" s="235"/>
      <c r="C198" s="236"/>
      <c r="D198" s="226" t="s">
        <v>144</v>
      </c>
      <c r="E198" s="237" t="s">
        <v>19</v>
      </c>
      <c r="F198" s="238" t="s">
        <v>153</v>
      </c>
      <c r="G198" s="236"/>
      <c r="H198" s="239">
        <v>3.5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144</v>
      </c>
      <c r="AU198" s="245" t="s">
        <v>90</v>
      </c>
      <c r="AV198" s="14" t="s">
        <v>90</v>
      </c>
      <c r="AW198" s="14" t="s">
        <v>42</v>
      </c>
      <c r="AX198" s="14" t="s">
        <v>80</v>
      </c>
      <c r="AY198" s="245" t="s">
        <v>133</v>
      </c>
    </row>
    <row r="199" s="15" customFormat="1">
      <c r="A199" s="15"/>
      <c r="B199" s="256"/>
      <c r="C199" s="257"/>
      <c r="D199" s="226" t="s">
        <v>144</v>
      </c>
      <c r="E199" s="258" t="s">
        <v>19</v>
      </c>
      <c r="F199" s="259" t="s">
        <v>247</v>
      </c>
      <c r="G199" s="257"/>
      <c r="H199" s="260">
        <v>8.5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144</v>
      </c>
      <c r="AU199" s="266" t="s">
        <v>90</v>
      </c>
      <c r="AV199" s="15" t="s">
        <v>140</v>
      </c>
      <c r="AW199" s="15" t="s">
        <v>42</v>
      </c>
      <c r="AX199" s="15" t="s">
        <v>88</v>
      </c>
      <c r="AY199" s="266" t="s">
        <v>133</v>
      </c>
    </row>
    <row r="200" s="2" customFormat="1" ht="24.15" customHeight="1">
      <c r="A200" s="40"/>
      <c r="B200" s="41"/>
      <c r="C200" s="206" t="s">
        <v>253</v>
      </c>
      <c r="D200" s="206" t="s">
        <v>135</v>
      </c>
      <c r="E200" s="207" t="s">
        <v>254</v>
      </c>
      <c r="F200" s="208" t="s">
        <v>255</v>
      </c>
      <c r="G200" s="209" t="s">
        <v>138</v>
      </c>
      <c r="H200" s="210">
        <v>3.5</v>
      </c>
      <c r="I200" s="211"/>
      <c r="J200" s="212">
        <f>ROUND(I200*H200,2)</f>
        <v>0</v>
      </c>
      <c r="K200" s="208" t="s">
        <v>139</v>
      </c>
      <c r="L200" s="46"/>
      <c r="M200" s="213" t="s">
        <v>19</v>
      </c>
      <c r="N200" s="214" t="s">
        <v>51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140</v>
      </c>
      <c r="AT200" s="217" t="s">
        <v>135</v>
      </c>
      <c r="AU200" s="217" t="s">
        <v>90</v>
      </c>
      <c r="AY200" s="18" t="s">
        <v>133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88</v>
      </c>
      <c r="BK200" s="218">
        <f>ROUND(I200*H200,2)</f>
        <v>0</v>
      </c>
      <c r="BL200" s="18" t="s">
        <v>140</v>
      </c>
      <c r="BM200" s="217" t="s">
        <v>256</v>
      </c>
    </row>
    <row r="201" s="2" customFormat="1">
      <c r="A201" s="40"/>
      <c r="B201" s="41"/>
      <c r="C201" s="42"/>
      <c r="D201" s="219" t="s">
        <v>142</v>
      </c>
      <c r="E201" s="42"/>
      <c r="F201" s="220" t="s">
        <v>257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142</v>
      </c>
      <c r="AU201" s="18" t="s">
        <v>90</v>
      </c>
    </row>
    <row r="202" s="13" customFormat="1">
      <c r="A202" s="13"/>
      <c r="B202" s="224"/>
      <c r="C202" s="225"/>
      <c r="D202" s="226" t="s">
        <v>144</v>
      </c>
      <c r="E202" s="227" t="s">
        <v>19</v>
      </c>
      <c r="F202" s="228" t="s">
        <v>145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144</v>
      </c>
      <c r="AU202" s="234" t="s">
        <v>90</v>
      </c>
      <c r="AV202" s="13" t="s">
        <v>88</v>
      </c>
      <c r="AW202" s="13" t="s">
        <v>42</v>
      </c>
      <c r="AX202" s="13" t="s">
        <v>80</v>
      </c>
      <c r="AY202" s="234" t="s">
        <v>133</v>
      </c>
    </row>
    <row r="203" s="13" customFormat="1">
      <c r="A203" s="13"/>
      <c r="B203" s="224"/>
      <c r="C203" s="225"/>
      <c r="D203" s="226" t="s">
        <v>144</v>
      </c>
      <c r="E203" s="227" t="s">
        <v>19</v>
      </c>
      <c r="F203" s="228" t="s">
        <v>246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144</v>
      </c>
      <c r="AU203" s="234" t="s">
        <v>90</v>
      </c>
      <c r="AV203" s="13" t="s">
        <v>88</v>
      </c>
      <c r="AW203" s="13" t="s">
        <v>42</v>
      </c>
      <c r="AX203" s="13" t="s">
        <v>80</v>
      </c>
      <c r="AY203" s="234" t="s">
        <v>133</v>
      </c>
    </row>
    <row r="204" s="14" customFormat="1">
      <c r="A204" s="14"/>
      <c r="B204" s="235"/>
      <c r="C204" s="236"/>
      <c r="D204" s="226" t="s">
        <v>144</v>
      </c>
      <c r="E204" s="237" t="s">
        <v>19</v>
      </c>
      <c r="F204" s="238" t="s">
        <v>153</v>
      </c>
      <c r="G204" s="236"/>
      <c r="H204" s="239">
        <v>3.5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144</v>
      </c>
      <c r="AU204" s="245" t="s">
        <v>90</v>
      </c>
      <c r="AV204" s="14" t="s">
        <v>90</v>
      </c>
      <c r="AW204" s="14" t="s">
        <v>42</v>
      </c>
      <c r="AX204" s="14" t="s">
        <v>88</v>
      </c>
      <c r="AY204" s="245" t="s">
        <v>133</v>
      </c>
    </row>
    <row r="205" s="2" customFormat="1" ht="24.15" customHeight="1">
      <c r="A205" s="40"/>
      <c r="B205" s="41"/>
      <c r="C205" s="206" t="s">
        <v>258</v>
      </c>
      <c r="D205" s="206" t="s">
        <v>135</v>
      </c>
      <c r="E205" s="207" t="s">
        <v>259</v>
      </c>
      <c r="F205" s="208" t="s">
        <v>260</v>
      </c>
      <c r="G205" s="209" t="s">
        <v>138</v>
      </c>
      <c r="H205" s="210">
        <v>3.5</v>
      </c>
      <c r="I205" s="211"/>
      <c r="J205" s="212">
        <f>ROUND(I205*H205,2)</f>
        <v>0</v>
      </c>
      <c r="K205" s="208" t="s">
        <v>139</v>
      </c>
      <c r="L205" s="46"/>
      <c r="M205" s="213" t="s">
        <v>19</v>
      </c>
      <c r="N205" s="214" t="s">
        <v>51</v>
      </c>
      <c r="O205" s="86"/>
      <c r="P205" s="215">
        <f>O205*H205</f>
        <v>0</v>
      </c>
      <c r="Q205" s="215">
        <v>0.0050099999999999997</v>
      </c>
      <c r="R205" s="215">
        <f>Q205*H205</f>
        <v>0.017534999999999999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140</v>
      </c>
      <c r="AT205" s="217" t="s">
        <v>135</v>
      </c>
      <c r="AU205" s="217" t="s">
        <v>90</v>
      </c>
      <c r="AY205" s="18" t="s">
        <v>133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88</v>
      </c>
      <c r="BK205" s="218">
        <f>ROUND(I205*H205,2)</f>
        <v>0</v>
      </c>
      <c r="BL205" s="18" t="s">
        <v>140</v>
      </c>
      <c r="BM205" s="217" t="s">
        <v>261</v>
      </c>
    </row>
    <row r="206" s="2" customFormat="1">
      <c r="A206" s="40"/>
      <c r="B206" s="41"/>
      <c r="C206" s="42"/>
      <c r="D206" s="219" t="s">
        <v>142</v>
      </c>
      <c r="E206" s="42"/>
      <c r="F206" s="220" t="s">
        <v>262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142</v>
      </c>
      <c r="AU206" s="18" t="s">
        <v>90</v>
      </c>
    </row>
    <row r="207" s="13" customFormat="1">
      <c r="A207" s="13"/>
      <c r="B207" s="224"/>
      <c r="C207" s="225"/>
      <c r="D207" s="226" t="s">
        <v>144</v>
      </c>
      <c r="E207" s="227" t="s">
        <v>19</v>
      </c>
      <c r="F207" s="228" t="s">
        <v>145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144</v>
      </c>
      <c r="AU207" s="234" t="s">
        <v>90</v>
      </c>
      <c r="AV207" s="13" t="s">
        <v>88</v>
      </c>
      <c r="AW207" s="13" t="s">
        <v>42</v>
      </c>
      <c r="AX207" s="13" t="s">
        <v>80</v>
      </c>
      <c r="AY207" s="234" t="s">
        <v>133</v>
      </c>
    </row>
    <row r="208" s="13" customFormat="1">
      <c r="A208" s="13"/>
      <c r="B208" s="224"/>
      <c r="C208" s="225"/>
      <c r="D208" s="226" t="s">
        <v>144</v>
      </c>
      <c r="E208" s="227" t="s">
        <v>19</v>
      </c>
      <c r="F208" s="228" t="s">
        <v>246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144</v>
      </c>
      <c r="AU208" s="234" t="s">
        <v>90</v>
      </c>
      <c r="AV208" s="13" t="s">
        <v>88</v>
      </c>
      <c r="AW208" s="13" t="s">
        <v>42</v>
      </c>
      <c r="AX208" s="13" t="s">
        <v>80</v>
      </c>
      <c r="AY208" s="234" t="s">
        <v>133</v>
      </c>
    </row>
    <row r="209" s="14" customFormat="1">
      <c r="A209" s="14"/>
      <c r="B209" s="235"/>
      <c r="C209" s="236"/>
      <c r="D209" s="226" t="s">
        <v>144</v>
      </c>
      <c r="E209" s="237" t="s">
        <v>19</v>
      </c>
      <c r="F209" s="238" t="s">
        <v>153</v>
      </c>
      <c r="G209" s="236"/>
      <c r="H209" s="239">
        <v>3.5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144</v>
      </c>
      <c r="AU209" s="245" t="s">
        <v>90</v>
      </c>
      <c r="AV209" s="14" t="s">
        <v>90</v>
      </c>
      <c r="AW209" s="14" t="s">
        <v>42</v>
      </c>
      <c r="AX209" s="14" t="s">
        <v>88</v>
      </c>
      <c r="AY209" s="245" t="s">
        <v>133</v>
      </c>
    </row>
    <row r="210" s="2" customFormat="1" ht="16.5" customHeight="1">
      <c r="A210" s="40"/>
      <c r="B210" s="41"/>
      <c r="C210" s="206" t="s">
        <v>7</v>
      </c>
      <c r="D210" s="206" t="s">
        <v>135</v>
      </c>
      <c r="E210" s="207" t="s">
        <v>263</v>
      </c>
      <c r="F210" s="208" t="s">
        <v>264</v>
      </c>
      <c r="G210" s="209" t="s">
        <v>138</v>
      </c>
      <c r="H210" s="210">
        <v>3.5</v>
      </c>
      <c r="I210" s="211"/>
      <c r="J210" s="212">
        <f>ROUND(I210*H210,2)</f>
        <v>0</v>
      </c>
      <c r="K210" s="208" t="s">
        <v>139</v>
      </c>
      <c r="L210" s="46"/>
      <c r="M210" s="213" t="s">
        <v>19</v>
      </c>
      <c r="N210" s="214" t="s">
        <v>51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140</v>
      </c>
      <c r="AT210" s="217" t="s">
        <v>135</v>
      </c>
      <c r="AU210" s="217" t="s">
        <v>90</v>
      </c>
      <c r="AY210" s="18" t="s">
        <v>133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88</v>
      </c>
      <c r="BK210" s="218">
        <f>ROUND(I210*H210,2)</f>
        <v>0</v>
      </c>
      <c r="BL210" s="18" t="s">
        <v>140</v>
      </c>
      <c r="BM210" s="217" t="s">
        <v>265</v>
      </c>
    </row>
    <row r="211" s="2" customFormat="1">
      <c r="A211" s="40"/>
      <c r="B211" s="41"/>
      <c r="C211" s="42"/>
      <c r="D211" s="219" t="s">
        <v>142</v>
      </c>
      <c r="E211" s="42"/>
      <c r="F211" s="220" t="s">
        <v>266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142</v>
      </c>
      <c r="AU211" s="18" t="s">
        <v>90</v>
      </c>
    </row>
    <row r="212" s="13" customFormat="1">
      <c r="A212" s="13"/>
      <c r="B212" s="224"/>
      <c r="C212" s="225"/>
      <c r="D212" s="226" t="s">
        <v>144</v>
      </c>
      <c r="E212" s="227" t="s">
        <v>19</v>
      </c>
      <c r="F212" s="228" t="s">
        <v>145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144</v>
      </c>
      <c r="AU212" s="234" t="s">
        <v>90</v>
      </c>
      <c r="AV212" s="13" t="s">
        <v>88</v>
      </c>
      <c r="AW212" s="13" t="s">
        <v>42</v>
      </c>
      <c r="AX212" s="13" t="s">
        <v>80</v>
      </c>
      <c r="AY212" s="234" t="s">
        <v>133</v>
      </c>
    </row>
    <row r="213" s="13" customFormat="1">
      <c r="A213" s="13"/>
      <c r="B213" s="224"/>
      <c r="C213" s="225"/>
      <c r="D213" s="226" t="s">
        <v>144</v>
      </c>
      <c r="E213" s="227" t="s">
        <v>19</v>
      </c>
      <c r="F213" s="228" t="s">
        <v>246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144</v>
      </c>
      <c r="AU213" s="234" t="s">
        <v>90</v>
      </c>
      <c r="AV213" s="13" t="s">
        <v>88</v>
      </c>
      <c r="AW213" s="13" t="s">
        <v>42</v>
      </c>
      <c r="AX213" s="13" t="s">
        <v>80</v>
      </c>
      <c r="AY213" s="234" t="s">
        <v>133</v>
      </c>
    </row>
    <row r="214" s="14" customFormat="1">
      <c r="A214" s="14"/>
      <c r="B214" s="235"/>
      <c r="C214" s="236"/>
      <c r="D214" s="226" t="s">
        <v>144</v>
      </c>
      <c r="E214" s="237" t="s">
        <v>19</v>
      </c>
      <c r="F214" s="238" t="s">
        <v>153</v>
      </c>
      <c r="G214" s="236"/>
      <c r="H214" s="239">
        <v>3.5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144</v>
      </c>
      <c r="AU214" s="245" t="s">
        <v>90</v>
      </c>
      <c r="AV214" s="14" t="s">
        <v>90</v>
      </c>
      <c r="AW214" s="14" t="s">
        <v>42</v>
      </c>
      <c r="AX214" s="14" t="s">
        <v>88</v>
      </c>
      <c r="AY214" s="245" t="s">
        <v>133</v>
      </c>
    </row>
    <row r="215" s="2" customFormat="1" ht="21.75" customHeight="1">
      <c r="A215" s="40"/>
      <c r="B215" s="41"/>
      <c r="C215" s="206" t="s">
        <v>267</v>
      </c>
      <c r="D215" s="206" t="s">
        <v>135</v>
      </c>
      <c r="E215" s="207" t="s">
        <v>268</v>
      </c>
      <c r="F215" s="208" t="s">
        <v>269</v>
      </c>
      <c r="G215" s="209" t="s">
        <v>138</v>
      </c>
      <c r="H215" s="210">
        <v>3.5</v>
      </c>
      <c r="I215" s="211"/>
      <c r="J215" s="212">
        <f>ROUND(I215*H215,2)</f>
        <v>0</v>
      </c>
      <c r="K215" s="208" t="s">
        <v>139</v>
      </c>
      <c r="L215" s="46"/>
      <c r="M215" s="213" t="s">
        <v>19</v>
      </c>
      <c r="N215" s="214" t="s">
        <v>51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140</v>
      </c>
      <c r="AT215" s="217" t="s">
        <v>135</v>
      </c>
      <c r="AU215" s="217" t="s">
        <v>90</v>
      </c>
      <c r="AY215" s="18" t="s">
        <v>133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88</v>
      </c>
      <c r="BK215" s="218">
        <f>ROUND(I215*H215,2)</f>
        <v>0</v>
      </c>
      <c r="BL215" s="18" t="s">
        <v>140</v>
      </c>
      <c r="BM215" s="217" t="s">
        <v>270</v>
      </c>
    </row>
    <row r="216" s="2" customFormat="1">
      <c r="A216" s="40"/>
      <c r="B216" s="41"/>
      <c r="C216" s="42"/>
      <c r="D216" s="219" t="s">
        <v>142</v>
      </c>
      <c r="E216" s="42"/>
      <c r="F216" s="220" t="s">
        <v>271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142</v>
      </c>
      <c r="AU216" s="18" t="s">
        <v>90</v>
      </c>
    </row>
    <row r="217" s="13" customFormat="1">
      <c r="A217" s="13"/>
      <c r="B217" s="224"/>
      <c r="C217" s="225"/>
      <c r="D217" s="226" t="s">
        <v>144</v>
      </c>
      <c r="E217" s="227" t="s">
        <v>19</v>
      </c>
      <c r="F217" s="228" t="s">
        <v>145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144</v>
      </c>
      <c r="AU217" s="234" t="s">
        <v>90</v>
      </c>
      <c r="AV217" s="13" t="s">
        <v>88</v>
      </c>
      <c r="AW217" s="13" t="s">
        <v>42</v>
      </c>
      <c r="AX217" s="13" t="s">
        <v>80</v>
      </c>
      <c r="AY217" s="234" t="s">
        <v>133</v>
      </c>
    </row>
    <row r="218" s="13" customFormat="1">
      <c r="A218" s="13"/>
      <c r="B218" s="224"/>
      <c r="C218" s="225"/>
      <c r="D218" s="226" t="s">
        <v>144</v>
      </c>
      <c r="E218" s="227" t="s">
        <v>19</v>
      </c>
      <c r="F218" s="228" t="s">
        <v>246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144</v>
      </c>
      <c r="AU218" s="234" t="s">
        <v>90</v>
      </c>
      <c r="AV218" s="13" t="s">
        <v>88</v>
      </c>
      <c r="AW218" s="13" t="s">
        <v>42</v>
      </c>
      <c r="AX218" s="13" t="s">
        <v>80</v>
      </c>
      <c r="AY218" s="234" t="s">
        <v>133</v>
      </c>
    </row>
    <row r="219" s="14" customFormat="1">
      <c r="A219" s="14"/>
      <c r="B219" s="235"/>
      <c r="C219" s="236"/>
      <c r="D219" s="226" t="s">
        <v>144</v>
      </c>
      <c r="E219" s="237" t="s">
        <v>19</v>
      </c>
      <c r="F219" s="238" t="s">
        <v>153</v>
      </c>
      <c r="G219" s="236"/>
      <c r="H219" s="239">
        <v>3.5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144</v>
      </c>
      <c r="AU219" s="245" t="s">
        <v>90</v>
      </c>
      <c r="AV219" s="14" t="s">
        <v>90</v>
      </c>
      <c r="AW219" s="14" t="s">
        <v>42</v>
      </c>
      <c r="AX219" s="14" t="s">
        <v>88</v>
      </c>
      <c r="AY219" s="245" t="s">
        <v>133</v>
      </c>
    </row>
    <row r="220" s="2" customFormat="1" ht="37.8" customHeight="1">
      <c r="A220" s="40"/>
      <c r="B220" s="41"/>
      <c r="C220" s="206" t="s">
        <v>272</v>
      </c>
      <c r="D220" s="206" t="s">
        <v>135</v>
      </c>
      <c r="E220" s="207" t="s">
        <v>273</v>
      </c>
      <c r="F220" s="208" t="s">
        <v>274</v>
      </c>
      <c r="G220" s="209" t="s">
        <v>138</v>
      </c>
      <c r="H220" s="210">
        <v>5</v>
      </c>
      <c r="I220" s="211"/>
      <c r="J220" s="212">
        <f>ROUND(I220*H220,2)</f>
        <v>0</v>
      </c>
      <c r="K220" s="208" t="s">
        <v>139</v>
      </c>
      <c r="L220" s="46"/>
      <c r="M220" s="213" t="s">
        <v>19</v>
      </c>
      <c r="N220" s="214" t="s">
        <v>51</v>
      </c>
      <c r="O220" s="86"/>
      <c r="P220" s="215">
        <f>O220*H220</f>
        <v>0</v>
      </c>
      <c r="Q220" s="215">
        <v>0.084250000000000005</v>
      </c>
      <c r="R220" s="215">
        <f>Q220*H220</f>
        <v>0.42125000000000001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140</v>
      </c>
      <c r="AT220" s="217" t="s">
        <v>135</v>
      </c>
      <c r="AU220" s="217" t="s">
        <v>90</v>
      </c>
      <c r="AY220" s="18" t="s">
        <v>133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88</v>
      </c>
      <c r="BK220" s="218">
        <f>ROUND(I220*H220,2)</f>
        <v>0</v>
      </c>
      <c r="BL220" s="18" t="s">
        <v>140</v>
      </c>
      <c r="BM220" s="217" t="s">
        <v>275</v>
      </c>
    </row>
    <row r="221" s="2" customFormat="1">
      <c r="A221" s="40"/>
      <c r="B221" s="41"/>
      <c r="C221" s="42"/>
      <c r="D221" s="219" t="s">
        <v>142</v>
      </c>
      <c r="E221" s="42"/>
      <c r="F221" s="220" t="s">
        <v>276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142</v>
      </c>
      <c r="AU221" s="18" t="s">
        <v>90</v>
      </c>
    </row>
    <row r="222" s="13" customFormat="1">
      <c r="A222" s="13"/>
      <c r="B222" s="224"/>
      <c r="C222" s="225"/>
      <c r="D222" s="226" t="s">
        <v>144</v>
      </c>
      <c r="E222" s="227" t="s">
        <v>19</v>
      </c>
      <c r="F222" s="228" t="s">
        <v>145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144</v>
      </c>
      <c r="AU222" s="234" t="s">
        <v>90</v>
      </c>
      <c r="AV222" s="13" t="s">
        <v>88</v>
      </c>
      <c r="AW222" s="13" t="s">
        <v>42</v>
      </c>
      <c r="AX222" s="13" t="s">
        <v>80</v>
      </c>
      <c r="AY222" s="234" t="s">
        <v>133</v>
      </c>
    </row>
    <row r="223" s="13" customFormat="1">
      <c r="A223" s="13"/>
      <c r="B223" s="224"/>
      <c r="C223" s="225"/>
      <c r="D223" s="226" t="s">
        <v>144</v>
      </c>
      <c r="E223" s="227" t="s">
        <v>19</v>
      </c>
      <c r="F223" s="228" t="s">
        <v>277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144</v>
      </c>
      <c r="AU223" s="234" t="s">
        <v>90</v>
      </c>
      <c r="AV223" s="13" t="s">
        <v>88</v>
      </c>
      <c r="AW223" s="13" t="s">
        <v>42</v>
      </c>
      <c r="AX223" s="13" t="s">
        <v>80</v>
      </c>
      <c r="AY223" s="234" t="s">
        <v>133</v>
      </c>
    </row>
    <row r="224" s="13" customFormat="1">
      <c r="A224" s="13"/>
      <c r="B224" s="224"/>
      <c r="C224" s="225"/>
      <c r="D224" s="226" t="s">
        <v>144</v>
      </c>
      <c r="E224" s="227" t="s">
        <v>19</v>
      </c>
      <c r="F224" s="228" t="s">
        <v>245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144</v>
      </c>
      <c r="AU224" s="234" t="s">
        <v>90</v>
      </c>
      <c r="AV224" s="13" t="s">
        <v>88</v>
      </c>
      <c r="AW224" s="13" t="s">
        <v>42</v>
      </c>
      <c r="AX224" s="13" t="s">
        <v>80</v>
      </c>
      <c r="AY224" s="234" t="s">
        <v>133</v>
      </c>
    </row>
    <row r="225" s="14" customFormat="1">
      <c r="A225" s="14"/>
      <c r="B225" s="235"/>
      <c r="C225" s="236"/>
      <c r="D225" s="226" t="s">
        <v>144</v>
      </c>
      <c r="E225" s="237" t="s">
        <v>19</v>
      </c>
      <c r="F225" s="238" t="s">
        <v>147</v>
      </c>
      <c r="G225" s="236"/>
      <c r="H225" s="239">
        <v>5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144</v>
      </c>
      <c r="AU225" s="245" t="s">
        <v>90</v>
      </c>
      <c r="AV225" s="14" t="s">
        <v>90</v>
      </c>
      <c r="AW225" s="14" t="s">
        <v>42</v>
      </c>
      <c r="AX225" s="14" t="s">
        <v>88</v>
      </c>
      <c r="AY225" s="245" t="s">
        <v>133</v>
      </c>
    </row>
    <row r="226" s="12" customFormat="1" ht="22.8" customHeight="1">
      <c r="A226" s="12"/>
      <c r="B226" s="190"/>
      <c r="C226" s="191"/>
      <c r="D226" s="192" t="s">
        <v>79</v>
      </c>
      <c r="E226" s="204" t="s">
        <v>191</v>
      </c>
      <c r="F226" s="204" t="s">
        <v>278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SUM(P227:P256)</f>
        <v>0</v>
      </c>
      <c r="Q226" s="198"/>
      <c r="R226" s="199">
        <f>SUM(R227:R256)</f>
        <v>0.40893000000000002</v>
      </c>
      <c r="S226" s="198"/>
      <c r="T226" s="200">
        <f>SUM(T227:T256)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88</v>
      </c>
      <c r="AT226" s="202" t="s">
        <v>79</v>
      </c>
      <c r="AU226" s="202" t="s">
        <v>88</v>
      </c>
      <c r="AY226" s="201" t="s">
        <v>133</v>
      </c>
      <c r="BK226" s="203">
        <f>SUM(BK227:BK256)</f>
        <v>0</v>
      </c>
    </row>
    <row r="227" s="2" customFormat="1" ht="16.5" customHeight="1">
      <c r="A227" s="40"/>
      <c r="B227" s="41"/>
      <c r="C227" s="206" t="s">
        <v>279</v>
      </c>
      <c r="D227" s="206" t="s">
        <v>135</v>
      </c>
      <c r="E227" s="207" t="s">
        <v>280</v>
      </c>
      <c r="F227" s="208" t="s">
        <v>281</v>
      </c>
      <c r="G227" s="209" t="s">
        <v>282</v>
      </c>
      <c r="H227" s="210">
        <v>4</v>
      </c>
      <c r="I227" s="211"/>
      <c r="J227" s="212">
        <f>ROUND(I227*H227,2)</f>
        <v>0</v>
      </c>
      <c r="K227" s="208" t="s">
        <v>139</v>
      </c>
      <c r="L227" s="46"/>
      <c r="M227" s="213" t="s">
        <v>19</v>
      </c>
      <c r="N227" s="214" t="s">
        <v>51</v>
      </c>
      <c r="O227" s="86"/>
      <c r="P227" s="215">
        <f>O227*H227</f>
        <v>0</v>
      </c>
      <c r="Q227" s="215">
        <v>2.0000000000000002E-05</v>
      </c>
      <c r="R227" s="215">
        <f>Q227*H227</f>
        <v>8.0000000000000007E-05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140</v>
      </c>
      <c r="AT227" s="217" t="s">
        <v>135</v>
      </c>
      <c r="AU227" s="217" t="s">
        <v>90</v>
      </c>
      <c r="AY227" s="18" t="s">
        <v>133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88</v>
      </c>
      <c r="BK227" s="218">
        <f>ROUND(I227*H227,2)</f>
        <v>0</v>
      </c>
      <c r="BL227" s="18" t="s">
        <v>140</v>
      </c>
      <c r="BM227" s="217" t="s">
        <v>283</v>
      </c>
    </row>
    <row r="228" s="2" customFormat="1">
      <c r="A228" s="40"/>
      <c r="B228" s="41"/>
      <c r="C228" s="42"/>
      <c r="D228" s="219" t="s">
        <v>142</v>
      </c>
      <c r="E228" s="42"/>
      <c r="F228" s="220" t="s">
        <v>284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142</v>
      </c>
      <c r="AU228" s="18" t="s">
        <v>90</v>
      </c>
    </row>
    <row r="229" s="13" customFormat="1">
      <c r="A229" s="13"/>
      <c r="B229" s="224"/>
      <c r="C229" s="225"/>
      <c r="D229" s="226" t="s">
        <v>144</v>
      </c>
      <c r="E229" s="227" t="s">
        <v>19</v>
      </c>
      <c r="F229" s="228" t="s">
        <v>145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144</v>
      </c>
      <c r="AU229" s="234" t="s">
        <v>90</v>
      </c>
      <c r="AV229" s="13" t="s">
        <v>88</v>
      </c>
      <c r="AW229" s="13" t="s">
        <v>42</v>
      </c>
      <c r="AX229" s="13" t="s">
        <v>80</v>
      </c>
      <c r="AY229" s="234" t="s">
        <v>133</v>
      </c>
    </row>
    <row r="230" s="13" customFormat="1">
      <c r="A230" s="13"/>
      <c r="B230" s="224"/>
      <c r="C230" s="225"/>
      <c r="D230" s="226" t="s">
        <v>144</v>
      </c>
      <c r="E230" s="227" t="s">
        <v>19</v>
      </c>
      <c r="F230" s="228" t="s">
        <v>285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144</v>
      </c>
      <c r="AU230" s="234" t="s">
        <v>90</v>
      </c>
      <c r="AV230" s="13" t="s">
        <v>88</v>
      </c>
      <c r="AW230" s="13" t="s">
        <v>42</v>
      </c>
      <c r="AX230" s="13" t="s">
        <v>80</v>
      </c>
      <c r="AY230" s="234" t="s">
        <v>133</v>
      </c>
    </row>
    <row r="231" s="14" customFormat="1">
      <c r="A231" s="14"/>
      <c r="B231" s="235"/>
      <c r="C231" s="236"/>
      <c r="D231" s="226" t="s">
        <v>144</v>
      </c>
      <c r="E231" s="237" t="s">
        <v>19</v>
      </c>
      <c r="F231" s="238" t="s">
        <v>286</v>
      </c>
      <c r="G231" s="236"/>
      <c r="H231" s="239">
        <v>4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144</v>
      </c>
      <c r="AU231" s="245" t="s">
        <v>90</v>
      </c>
      <c r="AV231" s="14" t="s">
        <v>90</v>
      </c>
      <c r="AW231" s="14" t="s">
        <v>42</v>
      </c>
      <c r="AX231" s="14" t="s">
        <v>88</v>
      </c>
      <c r="AY231" s="245" t="s">
        <v>133</v>
      </c>
    </row>
    <row r="232" s="2" customFormat="1" ht="16.5" customHeight="1">
      <c r="A232" s="40"/>
      <c r="B232" s="41"/>
      <c r="C232" s="246" t="s">
        <v>287</v>
      </c>
      <c r="D232" s="246" t="s">
        <v>197</v>
      </c>
      <c r="E232" s="247" t="s">
        <v>288</v>
      </c>
      <c r="F232" s="248" t="s">
        <v>289</v>
      </c>
      <c r="G232" s="249" t="s">
        <v>282</v>
      </c>
      <c r="H232" s="250">
        <v>4</v>
      </c>
      <c r="I232" s="251"/>
      <c r="J232" s="252">
        <f>ROUND(I232*H232,2)</f>
        <v>0</v>
      </c>
      <c r="K232" s="248" t="s">
        <v>139</v>
      </c>
      <c r="L232" s="253"/>
      <c r="M232" s="254" t="s">
        <v>19</v>
      </c>
      <c r="N232" s="255" t="s">
        <v>51</v>
      </c>
      <c r="O232" s="86"/>
      <c r="P232" s="215">
        <f>O232*H232</f>
        <v>0</v>
      </c>
      <c r="Q232" s="215">
        <v>0.0155</v>
      </c>
      <c r="R232" s="215">
        <f>Q232*H232</f>
        <v>0.062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186</v>
      </c>
      <c r="AT232" s="217" t="s">
        <v>197</v>
      </c>
      <c r="AU232" s="217" t="s">
        <v>90</v>
      </c>
      <c r="AY232" s="18" t="s">
        <v>133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88</v>
      </c>
      <c r="BK232" s="218">
        <f>ROUND(I232*H232,2)</f>
        <v>0</v>
      </c>
      <c r="BL232" s="18" t="s">
        <v>140</v>
      </c>
      <c r="BM232" s="217" t="s">
        <v>290</v>
      </c>
    </row>
    <row r="233" s="2" customFormat="1">
      <c r="A233" s="40"/>
      <c r="B233" s="41"/>
      <c r="C233" s="42"/>
      <c r="D233" s="219" t="s">
        <v>142</v>
      </c>
      <c r="E233" s="42"/>
      <c r="F233" s="220" t="s">
        <v>291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142</v>
      </c>
      <c r="AU233" s="18" t="s">
        <v>90</v>
      </c>
    </row>
    <row r="234" s="13" customFormat="1">
      <c r="A234" s="13"/>
      <c r="B234" s="224"/>
      <c r="C234" s="225"/>
      <c r="D234" s="226" t="s">
        <v>144</v>
      </c>
      <c r="E234" s="227" t="s">
        <v>19</v>
      </c>
      <c r="F234" s="228" t="s">
        <v>145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144</v>
      </c>
      <c r="AU234" s="234" t="s">
        <v>90</v>
      </c>
      <c r="AV234" s="13" t="s">
        <v>88</v>
      </c>
      <c r="AW234" s="13" t="s">
        <v>42</v>
      </c>
      <c r="AX234" s="13" t="s">
        <v>80</v>
      </c>
      <c r="AY234" s="234" t="s">
        <v>133</v>
      </c>
    </row>
    <row r="235" s="13" customFormat="1">
      <c r="A235" s="13"/>
      <c r="B235" s="224"/>
      <c r="C235" s="225"/>
      <c r="D235" s="226" t="s">
        <v>144</v>
      </c>
      <c r="E235" s="227" t="s">
        <v>19</v>
      </c>
      <c r="F235" s="228" t="s">
        <v>285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144</v>
      </c>
      <c r="AU235" s="234" t="s">
        <v>90</v>
      </c>
      <c r="AV235" s="13" t="s">
        <v>88</v>
      </c>
      <c r="AW235" s="13" t="s">
        <v>42</v>
      </c>
      <c r="AX235" s="13" t="s">
        <v>80</v>
      </c>
      <c r="AY235" s="234" t="s">
        <v>133</v>
      </c>
    </row>
    <row r="236" s="14" customFormat="1">
      <c r="A236" s="14"/>
      <c r="B236" s="235"/>
      <c r="C236" s="236"/>
      <c r="D236" s="226" t="s">
        <v>144</v>
      </c>
      <c r="E236" s="237" t="s">
        <v>19</v>
      </c>
      <c r="F236" s="238" t="s">
        <v>286</v>
      </c>
      <c r="G236" s="236"/>
      <c r="H236" s="239">
        <v>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144</v>
      </c>
      <c r="AU236" s="245" t="s">
        <v>90</v>
      </c>
      <c r="AV236" s="14" t="s">
        <v>90</v>
      </c>
      <c r="AW236" s="14" t="s">
        <v>42</v>
      </c>
      <c r="AX236" s="14" t="s">
        <v>88</v>
      </c>
      <c r="AY236" s="245" t="s">
        <v>133</v>
      </c>
    </row>
    <row r="237" s="2" customFormat="1" ht="16.5" customHeight="1">
      <c r="A237" s="40"/>
      <c r="B237" s="41"/>
      <c r="C237" s="206" t="s">
        <v>292</v>
      </c>
      <c r="D237" s="206" t="s">
        <v>135</v>
      </c>
      <c r="E237" s="207" t="s">
        <v>293</v>
      </c>
      <c r="F237" s="208" t="s">
        <v>294</v>
      </c>
      <c r="G237" s="209" t="s">
        <v>282</v>
      </c>
      <c r="H237" s="210">
        <v>3</v>
      </c>
      <c r="I237" s="211"/>
      <c r="J237" s="212">
        <f>ROUND(I237*H237,2)</f>
        <v>0</v>
      </c>
      <c r="K237" s="208" t="s">
        <v>139</v>
      </c>
      <c r="L237" s="46"/>
      <c r="M237" s="213" t="s">
        <v>19</v>
      </c>
      <c r="N237" s="214" t="s">
        <v>51</v>
      </c>
      <c r="O237" s="86"/>
      <c r="P237" s="215">
        <f>O237*H237</f>
        <v>0</v>
      </c>
      <c r="Q237" s="215">
        <v>0.10940999999999999</v>
      </c>
      <c r="R237" s="215">
        <f>Q237*H237</f>
        <v>0.32822999999999997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140</v>
      </c>
      <c r="AT237" s="217" t="s">
        <v>135</v>
      </c>
      <c r="AU237" s="217" t="s">
        <v>90</v>
      </c>
      <c r="AY237" s="18" t="s">
        <v>133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88</v>
      </c>
      <c r="BK237" s="218">
        <f>ROUND(I237*H237,2)</f>
        <v>0</v>
      </c>
      <c r="BL237" s="18" t="s">
        <v>140</v>
      </c>
      <c r="BM237" s="217" t="s">
        <v>295</v>
      </c>
    </row>
    <row r="238" s="2" customFormat="1">
      <c r="A238" s="40"/>
      <c r="B238" s="41"/>
      <c r="C238" s="42"/>
      <c r="D238" s="219" t="s">
        <v>142</v>
      </c>
      <c r="E238" s="42"/>
      <c r="F238" s="220" t="s">
        <v>296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142</v>
      </c>
      <c r="AU238" s="18" t="s">
        <v>90</v>
      </c>
    </row>
    <row r="239" s="13" customFormat="1">
      <c r="A239" s="13"/>
      <c r="B239" s="224"/>
      <c r="C239" s="225"/>
      <c r="D239" s="226" t="s">
        <v>144</v>
      </c>
      <c r="E239" s="227" t="s">
        <v>19</v>
      </c>
      <c r="F239" s="228" t="s">
        <v>145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144</v>
      </c>
      <c r="AU239" s="234" t="s">
        <v>90</v>
      </c>
      <c r="AV239" s="13" t="s">
        <v>88</v>
      </c>
      <c r="AW239" s="13" t="s">
        <v>42</v>
      </c>
      <c r="AX239" s="13" t="s">
        <v>80</v>
      </c>
      <c r="AY239" s="234" t="s">
        <v>133</v>
      </c>
    </row>
    <row r="240" s="13" customFormat="1">
      <c r="A240" s="13"/>
      <c r="B240" s="224"/>
      <c r="C240" s="225"/>
      <c r="D240" s="226" t="s">
        <v>144</v>
      </c>
      <c r="E240" s="227" t="s">
        <v>19</v>
      </c>
      <c r="F240" s="228" t="s">
        <v>297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144</v>
      </c>
      <c r="AU240" s="234" t="s">
        <v>90</v>
      </c>
      <c r="AV240" s="13" t="s">
        <v>88</v>
      </c>
      <c r="AW240" s="13" t="s">
        <v>42</v>
      </c>
      <c r="AX240" s="13" t="s">
        <v>80</v>
      </c>
      <c r="AY240" s="234" t="s">
        <v>133</v>
      </c>
    </row>
    <row r="241" s="14" customFormat="1">
      <c r="A241" s="14"/>
      <c r="B241" s="235"/>
      <c r="C241" s="236"/>
      <c r="D241" s="226" t="s">
        <v>144</v>
      </c>
      <c r="E241" s="237" t="s">
        <v>19</v>
      </c>
      <c r="F241" s="238" t="s">
        <v>298</v>
      </c>
      <c r="G241" s="236"/>
      <c r="H241" s="239">
        <v>3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144</v>
      </c>
      <c r="AU241" s="245" t="s">
        <v>90</v>
      </c>
      <c r="AV241" s="14" t="s">
        <v>90</v>
      </c>
      <c r="AW241" s="14" t="s">
        <v>42</v>
      </c>
      <c r="AX241" s="14" t="s">
        <v>88</v>
      </c>
      <c r="AY241" s="245" t="s">
        <v>133</v>
      </c>
    </row>
    <row r="242" s="2" customFormat="1" ht="16.5" customHeight="1">
      <c r="A242" s="40"/>
      <c r="B242" s="41"/>
      <c r="C242" s="246" t="s">
        <v>299</v>
      </c>
      <c r="D242" s="246" t="s">
        <v>197</v>
      </c>
      <c r="E242" s="247" t="s">
        <v>300</v>
      </c>
      <c r="F242" s="248" t="s">
        <v>301</v>
      </c>
      <c r="G242" s="249" t="s">
        <v>282</v>
      </c>
      <c r="H242" s="250">
        <v>3</v>
      </c>
      <c r="I242" s="251"/>
      <c r="J242" s="252">
        <f>ROUND(I242*H242,2)</f>
        <v>0</v>
      </c>
      <c r="K242" s="248" t="s">
        <v>139</v>
      </c>
      <c r="L242" s="253"/>
      <c r="M242" s="254" t="s">
        <v>19</v>
      </c>
      <c r="N242" s="255" t="s">
        <v>51</v>
      </c>
      <c r="O242" s="86"/>
      <c r="P242" s="215">
        <f>O242*H242</f>
        <v>0</v>
      </c>
      <c r="Q242" s="215">
        <v>0.0061000000000000004</v>
      </c>
      <c r="R242" s="215">
        <f>Q242*H242</f>
        <v>0.0183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186</v>
      </c>
      <c r="AT242" s="217" t="s">
        <v>197</v>
      </c>
      <c r="AU242" s="217" t="s">
        <v>90</v>
      </c>
      <c r="AY242" s="18" t="s">
        <v>133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88</v>
      </c>
      <c r="BK242" s="218">
        <f>ROUND(I242*H242,2)</f>
        <v>0</v>
      </c>
      <c r="BL242" s="18" t="s">
        <v>140</v>
      </c>
      <c r="BM242" s="217" t="s">
        <v>302</v>
      </c>
    </row>
    <row r="243" s="2" customFormat="1">
      <c r="A243" s="40"/>
      <c r="B243" s="41"/>
      <c r="C243" s="42"/>
      <c r="D243" s="219" t="s">
        <v>142</v>
      </c>
      <c r="E243" s="42"/>
      <c r="F243" s="220" t="s">
        <v>303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142</v>
      </c>
      <c r="AU243" s="18" t="s">
        <v>90</v>
      </c>
    </row>
    <row r="244" s="13" customFormat="1">
      <c r="A244" s="13"/>
      <c r="B244" s="224"/>
      <c r="C244" s="225"/>
      <c r="D244" s="226" t="s">
        <v>144</v>
      </c>
      <c r="E244" s="227" t="s">
        <v>19</v>
      </c>
      <c r="F244" s="228" t="s">
        <v>145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144</v>
      </c>
      <c r="AU244" s="234" t="s">
        <v>90</v>
      </c>
      <c r="AV244" s="13" t="s">
        <v>88</v>
      </c>
      <c r="AW244" s="13" t="s">
        <v>42</v>
      </c>
      <c r="AX244" s="13" t="s">
        <v>80</v>
      </c>
      <c r="AY244" s="234" t="s">
        <v>133</v>
      </c>
    </row>
    <row r="245" s="13" customFormat="1">
      <c r="A245" s="13"/>
      <c r="B245" s="224"/>
      <c r="C245" s="225"/>
      <c r="D245" s="226" t="s">
        <v>144</v>
      </c>
      <c r="E245" s="227" t="s">
        <v>19</v>
      </c>
      <c r="F245" s="228" t="s">
        <v>297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144</v>
      </c>
      <c r="AU245" s="234" t="s">
        <v>90</v>
      </c>
      <c r="AV245" s="13" t="s">
        <v>88</v>
      </c>
      <c r="AW245" s="13" t="s">
        <v>42</v>
      </c>
      <c r="AX245" s="13" t="s">
        <v>80</v>
      </c>
      <c r="AY245" s="234" t="s">
        <v>133</v>
      </c>
    </row>
    <row r="246" s="14" customFormat="1">
      <c r="A246" s="14"/>
      <c r="B246" s="235"/>
      <c r="C246" s="236"/>
      <c r="D246" s="226" t="s">
        <v>144</v>
      </c>
      <c r="E246" s="237" t="s">
        <v>19</v>
      </c>
      <c r="F246" s="238" t="s">
        <v>298</v>
      </c>
      <c r="G246" s="236"/>
      <c r="H246" s="239">
        <v>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144</v>
      </c>
      <c r="AU246" s="245" t="s">
        <v>90</v>
      </c>
      <c r="AV246" s="14" t="s">
        <v>90</v>
      </c>
      <c r="AW246" s="14" t="s">
        <v>42</v>
      </c>
      <c r="AX246" s="14" t="s">
        <v>88</v>
      </c>
      <c r="AY246" s="245" t="s">
        <v>133</v>
      </c>
    </row>
    <row r="247" s="2" customFormat="1" ht="16.5" customHeight="1">
      <c r="A247" s="40"/>
      <c r="B247" s="41"/>
      <c r="C247" s="206" t="s">
        <v>304</v>
      </c>
      <c r="D247" s="206" t="s">
        <v>135</v>
      </c>
      <c r="E247" s="207" t="s">
        <v>305</v>
      </c>
      <c r="F247" s="208" t="s">
        <v>306</v>
      </c>
      <c r="G247" s="209" t="s">
        <v>307</v>
      </c>
      <c r="H247" s="210">
        <v>8</v>
      </c>
      <c r="I247" s="211"/>
      <c r="J247" s="212">
        <f>ROUND(I247*H247,2)</f>
        <v>0</v>
      </c>
      <c r="K247" s="208" t="s">
        <v>139</v>
      </c>
      <c r="L247" s="46"/>
      <c r="M247" s="213" t="s">
        <v>19</v>
      </c>
      <c r="N247" s="214" t="s">
        <v>51</v>
      </c>
      <c r="O247" s="86"/>
      <c r="P247" s="215">
        <f>O247*H247</f>
        <v>0</v>
      </c>
      <c r="Q247" s="215">
        <v>4.0000000000000003E-05</v>
      </c>
      <c r="R247" s="215">
        <f>Q247*H247</f>
        <v>0.00032000000000000003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140</v>
      </c>
      <c r="AT247" s="217" t="s">
        <v>135</v>
      </c>
      <c r="AU247" s="217" t="s">
        <v>90</v>
      </c>
      <c r="AY247" s="18" t="s">
        <v>133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88</v>
      </c>
      <c r="BK247" s="218">
        <f>ROUND(I247*H247,2)</f>
        <v>0</v>
      </c>
      <c r="BL247" s="18" t="s">
        <v>140</v>
      </c>
      <c r="BM247" s="217" t="s">
        <v>308</v>
      </c>
    </row>
    <row r="248" s="2" customFormat="1">
      <c r="A248" s="40"/>
      <c r="B248" s="41"/>
      <c r="C248" s="42"/>
      <c r="D248" s="219" t="s">
        <v>142</v>
      </c>
      <c r="E248" s="42"/>
      <c r="F248" s="220" t="s">
        <v>309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142</v>
      </c>
      <c r="AU248" s="18" t="s">
        <v>90</v>
      </c>
    </row>
    <row r="249" s="13" customFormat="1">
      <c r="A249" s="13"/>
      <c r="B249" s="224"/>
      <c r="C249" s="225"/>
      <c r="D249" s="226" t="s">
        <v>144</v>
      </c>
      <c r="E249" s="227" t="s">
        <v>19</v>
      </c>
      <c r="F249" s="228" t="s">
        <v>310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144</v>
      </c>
      <c r="AU249" s="234" t="s">
        <v>90</v>
      </c>
      <c r="AV249" s="13" t="s">
        <v>88</v>
      </c>
      <c r="AW249" s="13" t="s">
        <v>42</v>
      </c>
      <c r="AX249" s="13" t="s">
        <v>80</v>
      </c>
      <c r="AY249" s="234" t="s">
        <v>133</v>
      </c>
    </row>
    <row r="250" s="13" customFormat="1">
      <c r="A250" s="13"/>
      <c r="B250" s="224"/>
      <c r="C250" s="225"/>
      <c r="D250" s="226" t="s">
        <v>144</v>
      </c>
      <c r="E250" s="227" t="s">
        <v>19</v>
      </c>
      <c r="F250" s="228" t="s">
        <v>311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144</v>
      </c>
      <c r="AU250" s="234" t="s">
        <v>90</v>
      </c>
      <c r="AV250" s="13" t="s">
        <v>88</v>
      </c>
      <c r="AW250" s="13" t="s">
        <v>42</v>
      </c>
      <c r="AX250" s="13" t="s">
        <v>80</v>
      </c>
      <c r="AY250" s="234" t="s">
        <v>133</v>
      </c>
    </row>
    <row r="251" s="14" customFormat="1">
      <c r="A251" s="14"/>
      <c r="B251" s="235"/>
      <c r="C251" s="236"/>
      <c r="D251" s="226" t="s">
        <v>144</v>
      </c>
      <c r="E251" s="237" t="s">
        <v>19</v>
      </c>
      <c r="F251" s="238" t="s">
        <v>312</v>
      </c>
      <c r="G251" s="236"/>
      <c r="H251" s="239">
        <v>8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144</v>
      </c>
      <c r="AU251" s="245" t="s">
        <v>90</v>
      </c>
      <c r="AV251" s="14" t="s">
        <v>90</v>
      </c>
      <c r="AW251" s="14" t="s">
        <v>42</v>
      </c>
      <c r="AX251" s="14" t="s">
        <v>88</v>
      </c>
      <c r="AY251" s="245" t="s">
        <v>133</v>
      </c>
    </row>
    <row r="252" s="2" customFormat="1" ht="33" customHeight="1">
      <c r="A252" s="40"/>
      <c r="B252" s="41"/>
      <c r="C252" s="206" t="s">
        <v>313</v>
      </c>
      <c r="D252" s="206" t="s">
        <v>135</v>
      </c>
      <c r="E252" s="207" t="s">
        <v>314</v>
      </c>
      <c r="F252" s="208" t="s">
        <v>315</v>
      </c>
      <c r="G252" s="209" t="s">
        <v>138</v>
      </c>
      <c r="H252" s="210">
        <v>5</v>
      </c>
      <c r="I252" s="211"/>
      <c r="J252" s="212">
        <f>ROUND(I252*H252,2)</f>
        <v>0</v>
      </c>
      <c r="K252" s="208" t="s">
        <v>139</v>
      </c>
      <c r="L252" s="46"/>
      <c r="M252" s="213" t="s">
        <v>19</v>
      </c>
      <c r="N252" s="214" t="s">
        <v>51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140</v>
      </c>
      <c r="AT252" s="217" t="s">
        <v>135</v>
      </c>
      <c r="AU252" s="217" t="s">
        <v>90</v>
      </c>
      <c r="AY252" s="18" t="s">
        <v>133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88</v>
      </c>
      <c r="BK252" s="218">
        <f>ROUND(I252*H252,2)</f>
        <v>0</v>
      </c>
      <c r="BL252" s="18" t="s">
        <v>140</v>
      </c>
      <c r="BM252" s="217" t="s">
        <v>316</v>
      </c>
    </row>
    <row r="253" s="2" customFormat="1">
      <c r="A253" s="40"/>
      <c r="B253" s="41"/>
      <c r="C253" s="42"/>
      <c r="D253" s="219" t="s">
        <v>142</v>
      </c>
      <c r="E253" s="42"/>
      <c r="F253" s="220" t="s">
        <v>317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142</v>
      </c>
      <c r="AU253" s="18" t="s">
        <v>90</v>
      </c>
    </row>
    <row r="254" s="13" customFormat="1">
      <c r="A254" s="13"/>
      <c r="B254" s="224"/>
      <c r="C254" s="225"/>
      <c r="D254" s="226" t="s">
        <v>144</v>
      </c>
      <c r="E254" s="227" t="s">
        <v>19</v>
      </c>
      <c r="F254" s="228" t="s">
        <v>145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144</v>
      </c>
      <c r="AU254" s="234" t="s">
        <v>90</v>
      </c>
      <c r="AV254" s="13" t="s">
        <v>88</v>
      </c>
      <c r="AW254" s="13" t="s">
        <v>42</v>
      </c>
      <c r="AX254" s="13" t="s">
        <v>80</v>
      </c>
      <c r="AY254" s="234" t="s">
        <v>133</v>
      </c>
    </row>
    <row r="255" s="13" customFormat="1">
      <c r="A255" s="13"/>
      <c r="B255" s="224"/>
      <c r="C255" s="225"/>
      <c r="D255" s="226" t="s">
        <v>144</v>
      </c>
      <c r="E255" s="227" t="s">
        <v>19</v>
      </c>
      <c r="F255" s="228" t="s">
        <v>245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144</v>
      </c>
      <c r="AU255" s="234" t="s">
        <v>90</v>
      </c>
      <c r="AV255" s="13" t="s">
        <v>88</v>
      </c>
      <c r="AW255" s="13" t="s">
        <v>42</v>
      </c>
      <c r="AX255" s="13" t="s">
        <v>80</v>
      </c>
      <c r="AY255" s="234" t="s">
        <v>133</v>
      </c>
    </row>
    <row r="256" s="14" customFormat="1">
      <c r="A256" s="14"/>
      <c r="B256" s="235"/>
      <c r="C256" s="236"/>
      <c r="D256" s="226" t="s">
        <v>144</v>
      </c>
      <c r="E256" s="237" t="s">
        <v>19</v>
      </c>
      <c r="F256" s="238" t="s">
        <v>168</v>
      </c>
      <c r="G256" s="236"/>
      <c r="H256" s="239">
        <v>5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144</v>
      </c>
      <c r="AU256" s="245" t="s">
        <v>90</v>
      </c>
      <c r="AV256" s="14" t="s">
        <v>90</v>
      </c>
      <c r="AW256" s="14" t="s">
        <v>42</v>
      </c>
      <c r="AX256" s="14" t="s">
        <v>88</v>
      </c>
      <c r="AY256" s="245" t="s">
        <v>133</v>
      </c>
    </row>
    <row r="257" s="12" customFormat="1" ht="22.8" customHeight="1">
      <c r="A257" s="12"/>
      <c r="B257" s="190"/>
      <c r="C257" s="191"/>
      <c r="D257" s="192" t="s">
        <v>79</v>
      </c>
      <c r="E257" s="204" t="s">
        <v>318</v>
      </c>
      <c r="F257" s="204" t="s">
        <v>319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SUM(P258:P267)</f>
        <v>0</v>
      </c>
      <c r="Q257" s="198"/>
      <c r="R257" s="199">
        <f>SUM(R258:R267)</f>
        <v>0</v>
      </c>
      <c r="S257" s="198"/>
      <c r="T257" s="200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88</v>
      </c>
      <c r="AT257" s="202" t="s">
        <v>79</v>
      </c>
      <c r="AU257" s="202" t="s">
        <v>88</v>
      </c>
      <c r="AY257" s="201" t="s">
        <v>133</v>
      </c>
      <c r="BK257" s="203">
        <f>SUM(BK258:BK267)</f>
        <v>0</v>
      </c>
    </row>
    <row r="258" s="2" customFormat="1" ht="24.15" customHeight="1">
      <c r="A258" s="40"/>
      <c r="B258" s="41"/>
      <c r="C258" s="206" t="s">
        <v>320</v>
      </c>
      <c r="D258" s="206" t="s">
        <v>135</v>
      </c>
      <c r="E258" s="207" t="s">
        <v>321</v>
      </c>
      <c r="F258" s="208" t="s">
        <v>322</v>
      </c>
      <c r="G258" s="209" t="s">
        <v>323</v>
      </c>
      <c r="H258" s="210">
        <v>0.90000000000000002</v>
      </c>
      <c r="I258" s="211"/>
      <c r="J258" s="212">
        <f>ROUND(I258*H258,2)</f>
        <v>0</v>
      </c>
      <c r="K258" s="208" t="s">
        <v>139</v>
      </c>
      <c r="L258" s="46"/>
      <c r="M258" s="213" t="s">
        <v>19</v>
      </c>
      <c r="N258" s="214" t="s">
        <v>51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140</v>
      </c>
      <c r="AT258" s="217" t="s">
        <v>135</v>
      </c>
      <c r="AU258" s="217" t="s">
        <v>90</v>
      </c>
      <c r="AY258" s="18" t="s">
        <v>133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88</v>
      </c>
      <c r="BK258" s="218">
        <f>ROUND(I258*H258,2)</f>
        <v>0</v>
      </c>
      <c r="BL258" s="18" t="s">
        <v>140</v>
      </c>
      <c r="BM258" s="217" t="s">
        <v>324</v>
      </c>
    </row>
    <row r="259" s="2" customFormat="1">
      <c r="A259" s="40"/>
      <c r="B259" s="41"/>
      <c r="C259" s="42"/>
      <c r="D259" s="219" t="s">
        <v>142</v>
      </c>
      <c r="E259" s="42"/>
      <c r="F259" s="220" t="s">
        <v>325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142</v>
      </c>
      <c r="AU259" s="18" t="s">
        <v>90</v>
      </c>
    </row>
    <row r="260" s="13" customFormat="1">
      <c r="A260" s="13"/>
      <c r="B260" s="224"/>
      <c r="C260" s="225"/>
      <c r="D260" s="226" t="s">
        <v>144</v>
      </c>
      <c r="E260" s="227" t="s">
        <v>19</v>
      </c>
      <c r="F260" s="228" t="s">
        <v>145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144</v>
      </c>
      <c r="AU260" s="234" t="s">
        <v>90</v>
      </c>
      <c r="AV260" s="13" t="s">
        <v>88</v>
      </c>
      <c r="AW260" s="13" t="s">
        <v>42</v>
      </c>
      <c r="AX260" s="13" t="s">
        <v>80</v>
      </c>
      <c r="AY260" s="234" t="s">
        <v>133</v>
      </c>
    </row>
    <row r="261" s="13" customFormat="1">
      <c r="A261" s="13"/>
      <c r="B261" s="224"/>
      <c r="C261" s="225"/>
      <c r="D261" s="226" t="s">
        <v>144</v>
      </c>
      <c r="E261" s="227" t="s">
        <v>19</v>
      </c>
      <c r="F261" s="228" t="s">
        <v>326</v>
      </c>
      <c r="G261" s="225"/>
      <c r="H261" s="227" t="s">
        <v>19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144</v>
      </c>
      <c r="AU261" s="234" t="s">
        <v>90</v>
      </c>
      <c r="AV261" s="13" t="s">
        <v>88</v>
      </c>
      <c r="AW261" s="13" t="s">
        <v>42</v>
      </c>
      <c r="AX261" s="13" t="s">
        <v>80</v>
      </c>
      <c r="AY261" s="234" t="s">
        <v>133</v>
      </c>
    </row>
    <row r="262" s="14" customFormat="1">
      <c r="A262" s="14"/>
      <c r="B262" s="235"/>
      <c r="C262" s="236"/>
      <c r="D262" s="226" t="s">
        <v>144</v>
      </c>
      <c r="E262" s="237" t="s">
        <v>19</v>
      </c>
      <c r="F262" s="238" t="s">
        <v>327</v>
      </c>
      <c r="G262" s="236"/>
      <c r="H262" s="239">
        <v>0.90000000000000002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144</v>
      </c>
      <c r="AU262" s="245" t="s">
        <v>90</v>
      </c>
      <c r="AV262" s="14" t="s">
        <v>90</v>
      </c>
      <c r="AW262" s="14" t="s">
        <v>42</v>
      </c>
      <c r="AX262" s="14" t="s">
        <v>88</v>
      </c>
      <c r="AY262" s="245" t="s">
        <v>133</v>
      </c>
    </row>
    <row r="263" s="2" customFormat="1" ht="16.5" customHeight="1">
      <c r="A263" s="40"/>
      <c r="B263" s="41"/>
      <c r="C263" s="206" t="s">
        <v>328</v>
      </c>
      <c r="D263" s="206" t="s">
        <v>135</v>
      </c>
      <c r="E263" s="207" t="s">
        <v>329</v>
      </c>
      <c r="F263" s="208" t="s">
        <v>330</v>
      </c>
      <c r="G263" s="209" t="s">
        <v>323</v>
      </c>
      <c r="H263" s="210">
        <v>0.75</v>
      </c>
      <c r="I263" s="211"/>
      <c r="J263" s="212">
        <f>ROUND(I263*H263,2)</f>
        <v>0</v>
      </c>
      <c r="K263" s="208" t="s">
        <v>139</v>
      </c>
      <c r="L263" s="46"/>
      <c r="M263" s="213" t="s">
        <v>19</v>
      </c>
      <c r="N263" s="214" t="s">
        <v>51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140</v>
      </c>
      <c r="AT263" s="217" t="s">
        <v>135</v>
      </c>
      <c r="AU263" s="217" t="s">
        <v>90</v>
      </c>
      <c r="AY263" s="18" t="s">
        <v>133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88</v>
      </c>
      <c r="BK263" s="218">
        <f>ROUND(I263*H263,2)</f>
        <v>0</v>
      </c>
      <c r="BL263" s="18" t="s">
        <v>140</v>
      </c>
      <c r="BM263" s="217" t="s">
        <v>331</v>
      </c>
    </row>
    <row r="264" s="2" customFormat="1">
      <c r="A264" s="40"/>
      <c r="B264" s="41"/>
      <c r="C264" s="42"/>
      <c r="D264" s="219" t="s">
        <v>142</v>
      </c>
      <c r="E264" s="42"/>
      <c r="F264" s="220" t="s">
        <v>332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142</v>
      </c>
      <c r="AU264" s="18" t="s">
        <v>90</v>
      </c>
    </row>
    <row r="265" s="13" customFormat="1">
      <c r="A265" s="13"/>
      <c r="B265" s="224"/>
      <c r="C265" s="225"/>
      <c r="D265" s="226" t="s">
        <v>144</v>
      </c>
      <c r="E265" s="227" t="s">
        <v>19</v>
      </c>
      <c r="F265" s="228" t="s">
        <v>145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144</v>
      </c>
      <c r="AU265" s="234" t="s">
        <v>90</v>
      </c>
      <c r="AV265" s="13" t="s">
        <v>88</v>
      </c>
      <c r="AW265" s="13" t="s">
        <v>42</v>
      </c>
      <c r="AX265" s="13" t="s">
        <v>80</v>
      </c>
      <c r="AY265" s="234" t="s">
        <v>133</v>
      </c>
    </row>
    <row r="266" s="13" customFormat="1">
      <c r="A266" s="13"/>
      <c r="B266" s="224"/>
      <c r="C266" s="225"/>
      <c r="D266" s="226" t="s">
        <v>144</v>
      </c>
      <c r="E266" s="227" t="s">
        <v>19</v>
      </c>
      <c r="F266" s="228" t="s">
        <v>326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144</v>
      </c>
      <c r="AU266" s="234" t="s">
        <v>90</v>
      </c>
      <c r="AV266" s="13" t="s">
        <v>88</v>
      </c>
      <c r="AW266" s="13" t="s">
        <v>42</v>
      </c>
      <c r="AX266" s="13" t="s">
        <v>80</v>
      </c>
      <c r="AY266" s="234" t="s">
        <v>133</v>
      </c>
    </row>
    <row r="267" s="14" customFormat="1">
      <c r="A267" s="14"/>
      <c r="B267" s="235"/>
      <c r="C267" s="236"/>
      <c r="D267" s="226" t="s">
        <v>144</v>
      </c>
      <c r="E267" s="237" t="s">
        <v>19</v>
      </c>
      <c r="F267" s="238" t="s">
        <v>333</v>
      </c>
      <c r="G267" s="236"/>
      <c r="H267" s="239">
        <v>0.75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144</v>
      </c>
      <c r="AU267" s="245" t="s">
        <v>90</v>
      </c>
      <c r="AV267" s="14" t="s">
        <v>90</v>
      </c>
      <c r="AW267" s="14" t="s">
        <v>42</v>
      </c>
      <c r="AX267" s="14" t="s">
        <v>88</v>
      </c>
      <c r="AY267" s="245" t="s">
        <v>133</v>
      </c>
    </row>
    <row r="268" s="12" customFormat="1" ht="22.8" customHeight="1">
      <c r="A268" s="12"/>
      <c r="B268" s="190"/>
      <c r="C268" s="191"/>
      <c r="D268" s="192" t="s">
        <v>79</v>
      </c>
      <c r="E268" s="204" t="s">
        <v>334</v>
      </c>
      <c r="F268" s="204" t="s">
        <v>335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SUM(P269:P276)</f>
        <v>0</v>
      </c>
      <c r="Q268" s="198"/>
      <c r="R268" s="199">
        <f>SUM(R269:R276)</f>
        <v>0</v>
      </c>
      <c r="S268" s="198"/>
      <c r="T268" s="200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88</v>
      </c>
      <c r="AT268" s="202" t="s">
        <v>79</v>
      </c>
      <c r="AU268" s="202" t="s">
        <v>88</v>
      </c>
      <c r="AY268" s="201" t="s">
        <v>133</v>
      </c>
      <c r="BK268" s="203">
        <f>SUM(BK269:BK276)</f>
        <v>0</v>
      </c>
    </row>
    <row r="269" s="2" customFormat="1" ht="24.15" customHeight="1">
      <c r="A269" s="40"/>
      <c r="B269" s="41"/>
      <c r="C269" s="206" t="s">
        <v>336</v>
      </c>
      <c r="D269" s="206" t="s">
        <v>135</v>
      </c>
      <c r="E269" s="207" t="s">
        <v>337</v>
      </c>
      <c r="F269" s="208" t="s">
        <v>338</v>
      </c>
      <c r="G269" s="209" t="s">
        <v>323</v>
      </c>
      <c r="H269" s="210">
        <v>1.609</v>
      </c>
      <c r="I269" s="211"/>
      <c r="J269" s="212">
        <f>ROUND(I269*H269,2)</f>
        <v>0</v>
      </c>
      <c r="K269" s="208" t="s">
        <v>139</v>
      </c>
      <c r="L269" s="46"/>
      <c r="M269" s="213" t="s">
        <v>19</v>
      </c>
      <c r="N269" s="214" t="s">
        <v>51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140</v>
      </c>
      <c r="AT269" s="217" t="s">
        <v>135</v>
      </c>
      <c r="AU269" s="217" t="s">
        <v>90</v>
      </c>
      <c r="AY269" s="18" t="s">
        <v>133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88</v>
      </c>
      <c r="BK269" s="218">
        <f>ROUND(I269*H269,2)</f>
        <v>0</v>
      </c>
      <c r="BL269" s="18" t="s">
        <v>140</v>
      </c>
      <c r="BM269" s="217" t="s">
        <v>339</v>
      </c>
    </row>
    <row r="270" s="2" customFormat="1">
      <c r="A270" s="40"/>
      <c r="B270" s="41"/>
      <c r="C270" s="42"/>
      <c r="D270" s="219" t="s">
        <v>142</v>
      </c>
      <c r="E270" s="42"/>
      <c r="F270" s="220" t="s">
        <v>340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142</v>
      </c>
      <c r="AU270" s="18" t="s">
        <v>90</v>
      </c>
    </row>
    <row r="271" s="13" customFormat="1">
      <c r="A271" s="13"/>
      <c r="B271" s="224"/>
      <c r="C271" s="225"/>
      <c r="D271" s="226" t="s">
        <v>144</v>
      </c>
      <c r="E271" s="227" t="s">
        <v>19</v>
      </c>
      <c r="F271" s="228" t="s">
        <v>145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144</v>
      </c>
      <c r="AU271" s="234" t="s">
        <v>90</v>
      </c>
      <c r="AV271" s="13" t="s">
        <v>88</v>
      </c>
      <c r="AW271" s="13" t="s">
        <v>42</v>
      </c>
      <c r="AX271" s="13" t="s">
        <v>80</v>
      </c>
      <c r="AY271" s="234" t="s">
        <v>133</v>
      </c>
    </row>
    <row r="272" s="13" customFormat="1">
      <c r="A272" s="13"/>
      <c r="B272" s="224"/>
      <c r="C272" s="225"/>
      <c r="D272" s="226" t="s">
        <v>144</v>
      </c>
      <c r="E272" s="227" t="s">
        <v>19</v>
      </c>
      <c r="F272" s="228" t="s">
        <v>341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144</v>
      </c>
      <c r="AU272" s="234" t="s">
        <v>90</v>
      </c>
      <c r="AV272" s="13" t="s">
        <v>88</v>
      </c>
      <c r="AW272" s="13" t="s">
        <v>42</v>
      </c>
      <c r="AX272" s="13" t="s">
        <v>80</v>
      </c>
      <c r="AY272" s="234" t="s">
        <v>133</v>
      </c>
    </row>
    <row r="273" s="14" customFormat="1">
      <c r="A273" s="14"/>
      <c r="B273" s="235"/>
      <c r="C273" s="236"/>
      <c r="D273" s="226" t="s">
        <v>144</v>
      </c>
      <c r="E273" s="237" t="s">
        <v>19</v>
      </c>
      <c r="F273" s="238" t="s">
        <v>342</v>
      </c>
      <c r="G273" s="236"/>
      <c r="H273" s="239">
        <v>0.85899999999999999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144</v>
      </c>
      <c r="AU273" s="245" t="s">
        <v>90</v>
      </c>
      <c r="AV273" s="14" t="s">
        <v>90</v>
      </c>
      <c r="AW273" s="14" t="s">
        <v>42</v>
      </c>
      <c r="AX273" s="14" t="s">
        <v>80</v>
      </c>
      <c r="AY273" s="245" t="s">
        <v>133</v>
      </c>
    </row>
    <row r="274" s="13" customFormat="1">
      <c r="A274" s="13"/>
      <c r="B274" s="224"/>
      <c r="C274" s="225"/>
      <c r="D274" s="226" t="s">
        <v>144</v>
      </c>
      <c r="E274" s="227" t="s">
        <v>19</v>
      </c>
      <c r="F274" s="228" t="s">
        <v>326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144</v>
      </c>
      <c r="AU274" s="234" t="s">
        <v>90</v>
      </c>
      <c r="AV274" s="13" t="s">
        <v>88</v>
      </c>
      <c r="AW274" s="13" t="s">
        <v>42</v>
      </c>
      <c r="AX274" s="13" t="s">
        <v>80</v>
      </c>
      <c r="AY274" s="234" t="s">
        <v>133</v>
      </c>
    </row>
    <row r="275" s="14" customFormat="1">
      <c r="A275" s="14"/>
      <c r="B275" s="235"/>
      <c r="C275" s="236"/>
      <c r="D275" s="226" t="s">
        <v>144</v>
      </c>
      <c r="E275" s="237" t="s">
        <v>19</v>
      </c>
      <c r="F275" s="238" t="s">
        <v>333</v>
      </c>
      <c r="G275" s="236"/>
      <c r="H275" s="239">
        <v>0.75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144</v>
      </c>
      <c r="AU275" s="245" t="s">
        <v>90</v>
      </c>
      <c r="AV275" s="14" t="s">
        <v>90</v>
      </c>
      <c r="AW275" s="14" t="s">
        <v>42</v>
      </c>
      <c r="AX275" s="14" t="s">
        <v>80</v>
      </c>
      <c r="AY275" s="245" t="s">
        <v>133</v>
      </c>
    </row>
    <row r="276" s="15" customFormat="1">
      <c r="A276" s="15"/>
      <c r="B276" s="256"/>
      <c r="C276" s="257"/>
      <c r="D276" s="226" t="s">
        <v>144</v>
      </c>
      <c r="E276" s="258" t="s">
        <v>19</v>
      </c>
      <c r="F276" s="259" t="s">
        <v>247</v>
      </c>
      <c r="G276" s="257"/>
      <c r="H276" s="260">
        <v>1.609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6" t="s">
        <v>144</v>
      </c>
      <c r="AU276" s="266" t="s">
        <v>90</v>
      </c>
      <c r="AV276" s="15" t="s">
        <v>140</v>
      </c>
      <c r="AW276" s="15" t="s">
        <v>42</v>
      </c>
      <c r="AX276" s="15" t="s">
        <v>88</v>
      </c>
      <c r="AY276" s="266" t="s">
        <v>133</v>
      </c>
    </row>
    <row r="277" s="12" customFormat="1" ht="25.92" customHeight="1">
      <c r="A277" s="12"/>
      <c r="B277" s="190"/>
      <c r="C277" s="191"/>
      <c r="D277" s="192" t="s">
        <v>79</v>
      </c>
      <c r="E277" s="193" t="s">
        <v>197</v>
      </c>
      <c r="F277" s="193" t="s">
        <v>343</v>
      </c>
      <c r="G277" s="191"/>
      <c r="H277" s="191"/>
      <c r="I277" s="194"/>
      <c r="J277" s="195">
        <f>BK277</f>
        <v>0</v>
      </c>
      <c r="K277" s="191"/>
      <c r="L277" s="196"/>
      <c r="M277" s="197"/>
      <c r="N277" s="198"/>
      <c r="O277" s="198"/>
      <c r="P277" s="199">
        <f>P278+P317+P403</f>
        <v>0</v>
      </c>
      <c r="Q277" s="198"/>
      <c r="R277" s="199">
        <f>R278+R317+R403</f>
        <v>6.4323993499999998</v>
      </c>
      <c r="S277" s="198"/>
      <c r="T277" s="200">
        <f>T278+T317+T403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154</v>
      </c>
      <c r="AT277" s="202" t="s">
        <v>79</v>
      </c>
      <c r="AU277" s="202" t="s">
        <v>80</v>
      </c>
      <c r="AY277" s="201" t="s">
        <v>133</v>
      </c>
      <c r="BK277" s="203">
        <f>BK278+BK317+BK403</f>
        <v>0</v>
      </c>
    </row>
    <row r="278" s="12" customFormat="1" ht="22.8" customHeight="1">
      <c r="A278" s="12"/>
      <c r="B278" s="190"/>
      <c r="C278" s="191"/>
      <c r="D278" s="192" t="s">
        <v>79</v>
      </c>
      <c r="E278" s="204" t="s">
        <v>344</v>
      </c>
      <c r="F278" s="204" t="s">
        <v>345</v>
      </c>
      <c r="G278" s="191"/>
      <c r="H278" s="191"/>
      <c r="I278" s="194"/>
      <c r="J278" s="205">
        <f>BK278</f>
        <v>0</v>
      </c>
      <c r="K278" s="191"/>
      <c r="L278" s="196"/>
      <c r="M278" s="197"/>
      <c r="N278" s="198"/>
      <c r="O278" s="198"/>
      <c r="P278" s="199">
        <f>SUM(P279:P316)</f>
        <v>0</v>
      </c>
      <c r="Q278" s="198"/>
      <c r="R278" s="199">
        <f>SUM(R279:R316)</f>
        <v>0.13711200000000001</v>
      </c>
      <c r="S278" s="198"/>
      <c r="T278" s="200">
        <f>SUM(T279:T316)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1" t="s">
        <v>154</v>
      </c>
      <c r="AT278" s="202" t="s">
        <v>79</v>
      </c>
      <c r="AU278" s="202" t="s">
        <v>88</v>
      </c>
      <c r="AY278" s="201" t="s">
        <v>133</v>
      </c>
      <c r="BK278" s="203">
        <f>SUM(BK279:BK316)</f>
        <v>0</v>
      </c>
    </row>
    <row r="279" s="2" customFormat="1" ht="21.75" customHeight="1">
      <c r="A279" s="40"/>
      <c r="B279" s="41"/>
      <c r="C279" s="206" t="s">
        <v>346</v>
      </c>
      <c r="D279" s="206" t="s">
        <v>135</v>
      </c>
      <c r="E279" s="207" t="s">
        <v>347</v>
      </c>
      <c r="F279" s="208" t="s">
        <v>348</v>
      </c>
      <c r="G279" s="209" t="s">
        <v>282</v>
      </c>
      <c r="H279" s="210">
        <v>12</v>
      </c>
      <c r="I279" s="211"/>
      <c r="J279" s="212">
        <f>ROUND(I279*H279,2)</f>
        <v>0</v>
      </c>
      <c r="K279" s="208" t="s">
        <v>139</v>
      </c>
      <c r="L279" s="46"/>
      <c r="M279" s="213" t="s">
        <v>19</v>
      </c>
      <c r="N279" s="214" t="s">
        <v>51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349</v>
      </c>
      <c r="AT279" s="217" t="s">
        <v>135</v>
      </c>
      <c r="AU279" s="217" t="s">
        <v>90</v>
      </c>
      <c r="AY279" s="18" t="s">
        <v>133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88</v>
      </c>
      <c r="BK279" s="218">
        <f>ROUND(I279*H279,2)</f>
        <v>0</v>
      </c>
      <c r="BL279" s="18" t="s">
        <v>349</v>
      </c>
      <c r="BM279" s="217" t="s">
        <v>350</v>
      </c>
    </row>
    <row r="280" s="2" customFormat="1">
      <c r="A280" s="40"/>
      <c r="B280" s="41"/>
      <c r="C280" s="42"/>
      <c r="D280" s="219" t="s">
        <v>142</v>
      </c>
      <c r="E280" s="42"/>
      <c r="F280" s="220" t="s">
        <v>351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142</v>
      </c>
      <c r="AU280" s="18" t="s">
        <v>90</v>
      </c>
    </row>
    <row r="281" s="13" customFormat="1">
      <c r="A281" s="13"/>
      <c r="B281" s="224"/>
      <c r="C281" s="225"/>
      <c r="D281" s="226" t="s">
        <v>144</v>
      </c>
      <c r="E281" s="227" t="s">
        <v>19</v>
      </c>
      <c r="F281" s="228" t="s">
        <v>145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144</v>
      </c>
      <c r="AU281" s="234" t="s">
        <v>90</v>
      </c>
      <c r="AV281" s="13" t="s">
        <v>88</v>
      </c>
      <c r="AW281" s="13" t="s">
        <v>42</v>
      </c>
      <c r="AX281" s="13" t="s">
        <v>80</v>
      </c>
      <c r="AY281" s="234" t="s">
        <v>133</v>
      </c>
    </row>
    <row r="282" s="13" customFormat="1">
      <c r="A282" s="13"/>
      <c r="B282" s="224"/>
      <c r="C282" s="225"/>
      <c r="D282" s="226" t="s">
        <v>144</v>
      </c>
      <c r="E282" s="227" t="s">
        <v>19</v>
      </c>
      <c r="F282" s="228" t="s">
        <v>352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144</v>
      </c>
      <c r="AU282" s="234" t="s">
        <v>90</v>
      </c>
      <c r="AV282" s="13" t="s">
        <v>88</v>
      </c>
      <c r="AW282" s="13" t="s">
        <v>42</v>
      </c>
      <c r="AX282" s="13" t="s">
        <v>80</v>
      </c>
      <c r="AY282" s="234" t="s">
        <v>133</v>
      </c>
    </row>
    <row r="283" s="14" customFormat="1">
      <c r="A283" s="14"/>
      <c r="B283" s="235"/>
      <c r="C283" s="236"/>
      <c r="D283" s="226" t="s">
        <v>144</v>
      </c>
      <c r="E283" s="237" t="s">
        <v>19</v>
      </c>
      <c r="F283" s="238" t="s">
        <v>353</v>
      </c>
      <c r="G283" s="236"/>
      <c r="H283" s="239">
        <v>6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144</v>
      </c>
      <c r="AU283" s="245" t="s">
        <v>90</v>
      </c>
      <c r="AV283" s="14" t="s">
        <v>90</v>
      </c>
      <c r="AW283" s="14" t="s">
        <v>42</v>
      </c>
      <c r="AX283" s="14" t="s">
        <v>80</v>
      </c>
      <c r="AY283" s="245" t="s">
        <v>133</v>
      </c>
    </row>
    <row r="284" s="13" customFormat="1">
      <c r="A284" s="13"/>
      <c r="B284" s="224"/>
      <c r="C284" s="225"/>
      <c r="D284" s="226" t="s">
        <v>144</v>
      </c>
      <c r="E284" s="227" t="s">
        <v>19</v>
      </c>
      <c r="F284" s="228" t="s">
        <v>354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144</v>
      </c>
      <c r="AU284" s="234" t="s">
        <v>90</v>
      </c>
      <c r="AV284" s="13" t="s">
        <v>88</v>
      </c>
      <c r="AW284" s="13" t="s">
        <v>42</v>
      </c>
      <c r="AX284" s="13" t="s">
        <v>80</v>
      </c>
      <c r="AY284" s="234" t="s">
        <v>133</v>
      </c>
    </row>
    <row r="285" s="14" customFormat="1">
      <c r="A285" s="14"/>
      <c r="B285" s="235"/>
      <c r="C285" s="236"/>
      <c r="D285" s="226" t="s">
        <v>144</v>
      </c>
      <c r="E285" s="237" t="s">
        <v>19</v>
      </c>
      <c r="F285" s="238" t="s">
        <v>353</v>
      </c>
      <c r="G285" s="236"/>
      <c r="H285" s="239">
        <v>6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144</v>
      </c>
      <c r="AU285" s="245" t="s">
        <v>90</v>
      </c>
      <c r="AV285" s="14" t="s">
        <v>90</v>
      </c>
      <c r="AW285" s="14" t="s">
        <v>42</v>
      </c>
      <c r="AX285" s="14" t="s">
        <v>80</v>
      </c>
      <c r="AY285" s="245" t="s">
        <v>133</v>
      </c>
    </row>
    <row r="286" s="15" customFormat="1">
      <c r="A286" s="15"/>
      <c r="B286" s="256"/>
      <c r="C286" s="257"/>
      <c r="D286" s="226" t="s">
        <v>144</v>
      </c>
      <c r="E286" s="258" t="s">
        <v>19</v>
      </c>
      <c r="F286" s="259" t="s">
        <v>247</v>
      </c>
      <c r="G286" s="257"/>
      <c r="H286" s="260">
        <v>12</v>
      </c>
      <c r="I286" s="261"/>
      <c r="J286" s="257"/>
      <c r="K286" s="257"/>
      <c r="L286" s="262"/>
      <c r="M286" s="263"/>
      <c r="N286" s="264"/>
      <c r="O286" s="264"/>
      <c r="P286" s="264"/>
      <c r="Q286" s="264"/>
      <c r="R286" s="264"/>
      <c r="S286" s="264"/>
      <c r="T286" s="26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6" t="s">
        <v>144</v>
      </c>
      <c r="AU286" s="266" t="s">
        <v>90</v>
      </c>
      <c r="AV286" s="15" t="s">
        <v>140</v>
      </c>
      <c r="AW286" s="15" t="s">
        <v>42</v>
      </c>
      <c r="AX286" s="15" t="s">
        <v>88</v>
      </c>
      <c r="AY286" s="266" t="s">
        <v>133</v>
      </c>
    </row>
    <row r="287" s="2" customFormat="1" ht="16.5" customHeight="1">
      <c r="A287" s="40"/>
      <c r="B287" s="41"/>
      <c r="C287" s="206" t="s">
        <v>355</v>
      </c>
      <c r="D287" s="206" t="s">
        <v>135</v>
      </c>
      <c r="E287" s="207" t="s">
        <v>356</v>
      </c>
      <c r="F287" s="208" t="s">
        <v>357</v>
      </c>
      <c r="G287" s="209" t="s">
        <v>307</v>
      </c>
      <c r="H287" s="210">
        <v>4.5</v>
      </c>
      <c r="I287" s="211"/>
      <c r="J287" s="212">
        <f>ROUND(I287*H287,2)</f>
        <v>0</v>
      </c>
      <c r="K287" s="208" t="s">
        <v>139</v>
      </c>
      <c r="L287" s="46"/>
      <c r="M287" s="213" t="s">
        <v>19</v>
      </c>
      <c r="N287" s="214" t="s">
        <v>51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349</v>
      </c>
      <c r="AT287" s="217" t="s">
        <v>135</v>
      </c>
      <c r="AU287" s="217" t="s">
        <v>90</v>
      </c>
      <c r="AY287" s="18" t="s">
        <v>133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88</v>
      </c>
      <c r="BK287" s="218">
        <f>ROUND(I287*H287,2)</f>
        <v>0</v>
      </c>
      <c r="BL287" s="18" t="s">
        <v>349</v>
      </c>
      <c r="BM287" s="217" t="s">
        <v>358</v>
      </c>
    </row>
    <row r="288" s="2" customFormat="1">
      <c r="A288" s="40"/>
      <c r="B288" s="41"/>
      <c r="C288" s="42"/>
      <c r="D288" s="219" t="s">
        <v>142</v>
      </c>
      <c r="E288" s="42"/>
      <c r="F288" s="220" t="s">
        <v>359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142</v>
      </c>
      <c r="AU288" s="18" t="s">
        <v>90</v>
      </c>
    </row>
    <row r="289" s="13" customFormat="1">
      <c r="A289" s="13"/>
      <c r="B289" s="224"/>
      <c r="C289" s="225"/>
      <c r="D289" s="226" t="s">
        <v>144</v>
      </c>
      <c r="E289" s="227" t="s">
        <v>19</v>
      </c>
      <c r="F289" s="228" t="s">
        <v>145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144</v>
      </c>
      <c r="AU289" s="234" t="s">
        <v>90</v>
      </c>
      <c r="AV289" s="13" t="s">
        <v>88</v>
      </c>
      <c r="AW289" s="13" t="s">
        <v>42</v>
      </c>
      <c r="AX289" s="13" t="s">
        <v>80</v>
      </c>
      <c r="AY289" s="234" t="s">
        <v>133</v>
      </c>
    </row>
    <row r="290" s="13" customFormat="1">
      <c r="A290" s="13"/>
      <c r="B290" s="224"/>
      <c r="C290" s="225"/>
      <c r="D290" s="226" t="s">
        <v>144</v>
      </c>
      <c r="E290" s="227" t="s">
        <v>19</v>
      </c>
      <c r="F290" s="228" t="s">
        <v>360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144</v>
      </c>
      <c r="AU290" s="234" t="s">
        <v>90</v>
      </c>
      <c r="AV290" s="13" t="s">
        <v>88</v>
      </c>
      <c r="AW290" s="13" t="s">
        <v>42</v>
      </c>
      <c r="AX290" s="13" t="s">
        <v>80</v>
      </c>
      <c r="AY290" s="234" t="s">
        <v>133</v>
      </c>
    </row>
    <row r="291" s="14" customFormat="1">
      <c r="A291" s="14"/>
      <c r="B291" s="235"/>
      <c r="C291" s="236"/>
      <c r="D291" s="226" t="s">
        <v>144</v>
      </c>
      <c r="E291" s="237" t="s">
        <v>19</v>
      </c>
      <c r="F291" s="238" t="s">
        <v>361</v>
      </c>
      <c r="G291" s="236"/>
      <c r="H291" s="239">
        <v>4.5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144</v>
      </c>
      <c r="AU291" s="245" t="s">
        <v>90</v>
      </c>
      <c r="AV291" s="14" t="s">
        <v>90</v>
      </c>
      <c r="AW291" s="14" t="s">
        <v>42</v>
      </c>
      <c r="AX291" s="14" t="s">
        <v>88</v>
      </c>
      <c r="AY291" s="245" t="s">
        <v>133</v>
      </c>
    </row>
    <row r="292" s="2" customFormat="1" ht="16.5" customHeight="1">
      <c r="A292" s="40"/>
      <c r="B292" s="41"/>
      <c r="C292" s="246" t="s">
        <v>362</v>
      </c>
      <c r="D292" s="246" t="s">
        <v>197</v>
      </c>
      <c r="E292" s="247" t="s">
        <v>363</v>
      </c>
      <c r="F292" s="248" t="s">
        <v>364</v>
      </c>
      <c r="G292" s="249" t="s">
        <v>200</v>
      </c>
      <c r="H292" s="250">
        <v>2.7000000000000002</v>
      </c>
      <c r="I292" s="251"/>
      <c r="J292" s="252">
        <f>ROUND(I292*H292,2)</f>
        <v>0</v>
      </c>
      <c r="K292" s="248" t="s">
        <v>139</v>
      </c>
      <c r="L292" s="253"/>
      <c r="M292" s="254" t="s">
        <v>19</v>
      </c>
      <c r="N292" s="255" t="s">
        <v>51</v>
      </c>
      <c r="O292" s="86"/>
      <c r="P292" s="215">
        <f>O292*H292</f>
        <v>0</v>
      </c>
      <c r="Q292" s="215">
        <v>0.001</v>
      </c>
      <c r="R292" s="215">
        <f>Q292*H292</f>
        <v>0.0027000000000000001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365</v>
      </c>
      <c r="AT292" s="217" t="s">
        <v>197</v>
      </c>
      <c r="AU292" s="217" t="s">
        <v>90</v>
      </c>
      <c r="AY292" s="18" t="s">
        <v>133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88</v>
      </c>
      <c r="BK292" s="218">
        <f>ROUND(I292*H292,2)</f>
        <v>0</v>
      </c>
      <c r="BL292" s="18" t="s">
        <v>349</v>
      </c>
      <c r="BM292" s="217" t="s">
        <v>366</v>
      </c>
    </row>
    <row r="293" s="2" customFormat="1">
      <c r="A293" s="40"/>
      <c r="B293" s="41"/>
      <c r="C293" s="42"/>
      <c r="D293" s="219" t="s">
        <v>142</v>
      </c>
      <c r="E293" s="42"/>
      <c r="F293" s="220" t="s">
        <v>367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142</v>
      </c>
      <c r="AU293" s="18" t="s">
        <v>90</v>
      </c>
    </row>
    <row r="294" s="13" customFormat="1">
      <c r="A294" s="13"/>
      <c r="B294" s="224"/>
      <c r="C294" s="225"/>
      <c r="D294" s="226" t="s">
        <v>144</v>
      </c>
      <c r="E294" s="227" t="s">
        <v>19</v>
      </c>
      <c r="F294" s="228" t="s">
        <v>145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144</v>
      </c>
      <c r="AU294" s="234" t="s">
        <v>90</v>
      </c>
      <c r="AV294" s="13" t="s">
        <v>88</v>
      </c>
      <c r="AW294" s="13" t="s">
        <v>42</v>
      </c>
      <c r="AX294" s="13" t="s">
        <v>80</v>
      </c>
      <c r="AY294" s="234" t="s">
        <v>133</v>
      </c>
    </row>
    <row r="295" s="13" customFormat="1">
      <c r="A295" s="13"/>
      <c r="B295" s="224"/>
      <c r="C295" s="225"/>
      <c r="D295" s="226" t="s">
        <v>144</v>
      </c>
      <c r="E295" s="227" t="s">
        <v>19</v>
      </c>
      <c r="F295" s="228" t="s">
        <v>368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144</v>
      </c>
      <c r="AU295" s="234" t="s">
        <v>90</v>
      </c>
      <c r="AV295" s="13" t="s">
        <v>88</v>
      </c>
      <c r="AW295" s="13" t="s">
        <v>42</v>
      </c>
      <c r="AX295" s="13" t="s">
        <v>80</v>
      </c>
      <c r="AY295" s="234" t="s">
        <v>133</v>
      </c>
    </row>
    <row r="296" s="14" customFormat="1">
      <c r="A296" s="14"/>
      <c r="B296" s="235"/>
      <c r="C296" s="236"/>
      <c r="D296" s="226" t="s">
        <v>144</v>
      </c>
      <c r="E296" s="237" t="s">
        <v>19</v>
      </c>
      <c r="F296" s="238" t="s">
        <v>369</v>
      </c>
      <c r="G296" s="236"/>
      <c r="H296" s="239">
        <v>2.7000000000000002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144</v>
      </c>
      <c r="AU296" s="245" t="s">
        <v>90</v>
      </c>
      <c r="AV296" s="14" t="s">
        <v>90</v>
      </c>
      <c r="AW296" s="14" t="s">
        <v>42</v>
      </c>
      <c r="AX296" s="14" t="s">
        <v>88</v>
      </c>
      <c r="AY296" s="245" t="s">
        <v>133</v>
      </c>
    </row>
    <row r="297" s="2" customFormat="1" ht="24.15" customHeight="1">
      <c r="A297" s="40"/>
      <c r="B297" s="41"/>
      <c r="C297" s="206" t="s">
        <v>370</v>
      </c>
      <c r="D297" s="206" t="s">
        <v>135</v>
      </c>
      <c r="E297" s="207" t="s">
        <v>371</v>
      </c>
      <c r="F297" s="208" t="s">
        <v>372</v>
      </c>
      <c r="G297" s="209" t="s">
        <v>307</v>
      </c>
      <c r="H297" s="210">
        <v>341.5</v>
      </c>
      <c r="I297" s="211"/>
      <c r="J297" s="212">
        <f>ROUND(I297*H297,2)</f>
        <v>0</v>
      </c>
      <c r="K297" s="208" t="s">
        <v>139</v>
      </c>
      <c r="L297" s="46"/>
      <c r="M297" s="213" t="s">
        <v>19</v>
      </c>
      <c r="N297" s="214" t="s">
        <v>51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349</v>
      </c>
      <c r="AT297" s="217" t="s">
        <v>135</v>
      </c>
      <c r="AU297" s="217" t="s">
        <v>90</v>
      </c>
      <c r="AY297" s="18" t="s">
        <v>133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88</v>
      </c>
      <c r="BK297" s="218">
        <f>ROUND(I297*H297,2)</f>
        <v>0</v>
      </c>
      <c r="BL297" s="18" t="s">
        <v>349</v>
      </c>
      <c r="BM297" s="217" t="s">
        <v>373</v>
      </c>
    </row>
    <row r="298" s="2" customFormat="1">
      <c r="A298" s="40"/>
      <c r="B298" s="41"/>
      <c r="C298" s="42"/>
      <c r="D298" s="219" t="s">
        <v>142</v>
      </c>
      <c r="E298" s="42"/>
      <c r="F298" s="220" t="s">
        <v>374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8" t="s">
        <v>142</v>
      </c>
      <c r="AU298" s="18" t="s">
        <v>90</v>
      </c>
    </row>
    <row r="299" s="13" customFormat="1">
      <c r="A299" s="13"/>
      <c r="B299" s="224"/>
      <c r="C299" s="225"/>
      <c r="D299" s="226" t="s">
        <v>144</v>
      </c>
      <c r="E299" s="227" t="s">
        <v>19</v>
      </c>
      <c r="F299" s="228" t="s">
        <v>145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144</v>
      </c>
      <c r="AU299" s="234" t="s">
        <v>90</v>
      </c>
      <c r="AV299" s="13" t="s">
        <v>88</v>
      </c>
      <c r="AW299" s="13" t="s">
        <v>42</v>
      </c>
      <c r="AX299" s="13" t="s">
        <v>80</v>
      </c>
      <c r="AY299" s="234" t="s">
        <v>133</v>
      </c>
    </row>
    <row r="300" s="13" customFormat="1">
      <c r="A300" s="13"/>
      <c r="B300" s="224"/>
      <c r="C300" s="225"/>
      <c r="D300" s="226" t="s">
        <v>144</v>
      </c>
      <c r="E300" s="227" t="s">
        <v>19</v>
      </c>
      <c r="F300" s="228" t="s">
        <v>375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144</v>
      </c>
      <c r="AU300" s="234" t="s">
        <v>90</v>
      </c>
      <c r="AV300" s="13" t="s">
        <v>88</v>
      </c>
      <c r="AW300" s="13" t="s">
        <v>42</v>
      </c>
      <c r="AX300" s="13" t="s">
        <v>80</v>
      </c>
      <c r="AY300" s="234" t="s">
        <v>133</v>
      </c>
    </row>
    <row r="301" s="14" customFormat="1">
      <c r="A301" s="14"/>
      <c r="B301" s="235"/>
      <c r="C301" s="236"/>
      <c r="D301" s="226" t="s">
        <v>144</v>
      </c>
      <c r="E301" s="237" t="s">
        <v>19</v>
      </c>
      <c r="F301" s="238" t="s">
        <v>376</v>
      </c>
      <c r="G301" s="236"/>
      <c r="H301" s="239">
        <v>11.5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144</v>
      </c>
      <c r="AU301" s="245" t="s">
        <v>90</v>
      </c>
      <c r="AV301" s="14" t="s">
        <v>90</v>
      </c>
      <c r="AW301" s="14" t="s">
        <v>42</v>
      </c>
      <c r="AX301" s="14" t="s">
        <v>80</v>
      </c>
      <c r="AY301" s="245" t="s">
        <v>133</v>
      </c>
    </row>
    <row r="302" s="13" customFormat="1">
      <c r="A302" s="13"/>
      <c r="B302" s="224"/>
      <c r="C302" s="225"/>
      <c r="D302" s="226" t="s">
        <v>144</v>
      </c>
      <c r="E302" s="227" t="s">
        <v>19</v>
      </c>
      <c r="F302" s="228" t="s">
        <v>377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144</v>
      </c>
      <c r="AU302" s="234" t="s">
        <v>90</v>
      </c>
      <c r="AV302" s="13" t="s">
        <v>88</v>
      </c>
      <c r="AW302" s="13" t="s">
        <v>42</v>
      </c>
      <c r="AX302" s="13" t="s">
        <v>80</v>
      </c>
      <c r="AY302" s="234" t="s">
        <v>133</v>
      </c>
    </row>
    <row r="303" s="14" customFormat="1">
      <c r="A303" s="14"/>
      <c r="B303" s="235"/>
      <c r="C303" s="236"/>
      <c r="D303" s="226" t="s">
        <v>144</v>
      </c>
      <c r="E303" s="237" t="s">
        <v>19</v>
      </c>
      <c r="F303" s="238" t="s">
        <v>378</v>
      </c>
      <c r="G303" s="236"/>
      <c r="H303" s="239">
        <v>330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144</v>
      </c>
      <c r="AU303" s="245" t="s">
        <v>90</v>
      </c>
      <c r="AV303" s="14" t="s">
        <v>90</v>
      </c>
      <c r="AW303" s="14" t="s">
        <v>42</v>
      </c>
      <c r="AX303" s="14" t="s">
        <v>80</v>
      </c>
      <c r="AY303" s="245" t="s">
        <v>133</v>
      </c>
    </row>
    <row r="304" s="15" customFormat="1">
      <c r="A304" s="15"/>
      <c r="B304" s="256"/>
      <c r="C304" s="257"/>
      <c r="D304" s="226" t="s">
        <v>144</v>
      </c>
      <c r="E304" s="258" t="s">
        <v>19</v>
      </c>
      <c r="F304" s="259" t="s">
        <v>247</v>
      </c>
      <c r="G304" s="257"/>
      <c r="H304" s="260">
        <v>341.5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6" t="s">
        <v>144</v>
      </c>
      <c r="AU304" s="266" t="s">
        <v>90</v>
      </c>
      <c r="AV304" s="15" t="s">
        <v>140</v>
      </c>
      <c r="AW304" s="15" t="s">
        <v>42</v>
      </c>
      <c r="AX304" s="15" t="s">
        <v>88</v>
      </c>
      <c r="AY304" s="266" t="s">
        <v>133</v>
      </c>
    </row>
    <row r="305" s="2" customFormat="1" ht="16.5" customHeight="1">
      <c r="A305" s="40"/>
      <c r="B305" s="41"/>
      <c r="C305" s="246" t="s">
        <v>379</v>
      </c>
      <c r="D305" s="246" t="s">
        <v>197</v>
      </c>
      <c r="E305" s="247" t="s">
        <v>380</v>
      </c>
      <c r="F305" s="248" t="s">
        <v>381</v>
      </c>
      <c r="G305" s="249" t="s">
        <v>307</v>
      </c>
      <c r="H305" s="250">
        <v>13.225</v>
      </c>
      <c r="I305" s="251"/>
      <c r="J305" s="252">
        <f>ROUND(I305*H305,2)</f>
        <v>0</v>
      </c>
      <c r="K305" s="248" t="s">
        <v>139</v>
      </c>
      <c r="L305" s="253"/>
      <c r="M305" s="254" t="s">
        <v>19</v>
      </c>
      <c r="N305" s="255" t="s">
        <v>51</v>
      </c>
      <c r="O305" s="86"/>
      <c r="P305" s="215">
        <f>O305*H305</f>
        <v>0</v>
      </c>
      <c r="Q305" s="215">
        <v>0.00012</v>
      </c>
      <c r="R305" s="215">
        <f>Q305*H305</f>
        <v>0.0015870000000000001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365</v>
      </c>
      <c r="AT305" s="217" t="s">
        <v>197</v>
      </c>
      <c r="AU305" s="217" t="s">
        <v>90</v>
      </c>
      <c r="AY305" s="18" t="s">
        <v>133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88</v>
      </c>
      <c r="BK305" s="218">
        <f>ROUND(I305*H305,2)</f>
        <v>0</v>
      </c>
      <c r="BL305" s="18" t="s">
        <v>349</v>
      </c>
      <c r="BM305" s="217" t="s">
        <v>382</v>
      </c>
    </row>
    <row r="306" s="2" customFormat="1">
      <c r="A306" s="40"/>
      <c r="B306" s="41"/>
      <c r="C306" s="42"/>
      <c r="D306" s="219" t="s">
        <v>142</v>
      </c>
      <c r="E306" s="42"/>
      <c r="F306" s="220" t="s">
        <v>383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142</v>
      </c>
      <c r="AU306" s="18" t="s">
        <v>90</v>
      </c>
    </row>
    <row r="307" s="13" customFormat="1">
      <c r="A307" s="13"/>
      <c r="B307" s="224"/>
      <c r="C307" s="225"/>
      <c r="D307" s="226" t="s">
        <v>144</v>
      </c>
      <c r="E307" s="227" t="s">
        <v>19</v>
      </c>
      <c r="F307" s="228" t="s">
        <v>145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144</v>
      </c>
      <c r="AU307" s="234" t="s">
        <v>90</v>
      </c>
      <c r="AV307" s="13" t="s">
        <v>88</v>
      </c>
      <c r="AW307" s="13" t="s">
        <v>42</v>
      </c>
      <c r="AX307" s="13" t="s">
        <v>80</v>
      </c>
      <c r="AY307" s="234" t="s">
        <v>133</v>
      </c>
    </row>
    <row r="308" s="13" customFormat="1">
      <c r="A308" s="13"/>
      <c r="B308" s="224"/>
      <c r="C308" s="225"/>
      <c r="D308" s="226" t="s">
        <v>144</v>
      </c>
      <c r="E308" s="227" t="s">
        <v>19</v>
      </c>
      <c r="F308" s="228" t="s">
        <v>384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144</v>
      </c>
      <c r="AU308" s="234" t="s">
        <v>90</v>
      </c>
      <c r="AV308" s="13" t="s">
        <v>88</v>
      </c>
      <c r="AW308" s="13" t="s">
        <v>42</v>
      </c>
      <c r="AX308" s="13" t="s">
        <v>80</v>
      </c>
      <c r="AY308" s="234" t="s">
        <v>133</v>
      </c>
    </row>
    <row r="309" s="13" customFormat="1">
      <c r="A309" s="13"/>
      <c r="B309" s="224"/>
      <c r="C309" s="225"/>
      <c r="D309" s="226" t="s">
        <v>144</v>
      </c>
      <c r="E309" s="227" t="s">
        <v>19</v>
      </c>
      <c r="F309" s="228" t="s">
        <v>375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144</v>
      </c>
      <c r="AU309" s="234" t="s">
        <v>90</v>
      </c>
      <c r="AV309" s="13" t="s">
        <v>88</v>
      </c>
      <c r="AW309" s="13" t="s">
        <v>42</v>
      </c>
      <c r="AX309" s="13" t="s">
        <v>80</v>
      </c>
      <c r="AY309" s="234" t="s">
        <v>133</v>
      </c>
    </row>
    <row r="310" s="14" customFormat="1">
      <c r="A310" s="14"/>
      <c r="B310" s="235"/>
      <c r="C310" s="236"/>
      <c r="D310" s="226" t="s">
        <v>144</v>
      </c>
      <c r="E310" s="237" t="s">
        <v>19</v>
      </c>
      <c r="F310" s="238" t="s">
        <v>385</v>
      </c>
      <c r="G310" s="236"/>
      <c r="H310" s="239">
        <v>13.225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144</v>
      </c>
      <c r="AU310" s="245" t="s">
        <v>90</v>
      </c>
      <c r="AV310" s="14" t="s">
        <v>90</v>
      </c>
      <c r="AW310" s="14" t="s">
        <v>42</v>
      </c>
      <c r="AX310" s="14" t="s">
        <v>88</v>
      </c>
      <c r="AY310" s="245" t="s">
        <v>133</v>
      </c>
    </row>
    <row r="311" s="2" customFormat="1" ht="16.5" customHeight="1">
      <c r="A311" s="40"/>
      <c r="B311" s="41"/>
      <c r="C311" s="246" t="s">
        <v>386</v>
      </c>
      <c r="D311" s="246" t="s">
        <v>197</v>
      </c>
      <c r="E311" s="247" t="s">
        <v>387</v>
      </c>
      <c r="F311" s="248" t="s">
        <v>388</v>
      </c>
      <c r="G311" s="249" t="s">
        <v>307</v>
      </c>
      <c r="H311" s="250">
        <v>379.5</v>
      </c>
      <c r="I311" s="251"/>
      <c r="J311" s="252">
        <f>ROUND(I311*H311,2)</f>
        <v>0</v>
      </c>
      <c r="K311" s="248" t="s">
        <v>139</v>
      </c>
      <c r="L311" s="253"/>
      <c r="M311" s="254" t="s">
        <v>19</v>
      </c>
      <c r="N311" s="255" t="s">
        <v>51</v>
      </c>
      <c r="O311" s="86"/>
      <c r="P311" s="215">
        <f>O311*H311</f>
        <v>0</v>
      </c>
      <c r="Q311" s="215">
        <v>0.00035</v>
      </c>
      <c r="R311" s="215">
        <f>Q311*H311</f>
        <v>0.132825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365</v>
      </c>
      <c r="AT311" s="217" t="s">
        <v>197</v>
      </c>
      <c r="AU311" s="217" t="s">
        <v>90</v>
      </c>
      <c r="AY311" s="18" t="s">
        <v>133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88</v>
      </c>
      <c r="BK311" s="218">
        <f>ROUND(I311*H311,2)</f>
        <v>0</v>
      </c>
      <c r="BL311" s="18" t="s">
        <v>349</v>
      </c>
      <c r="BM311" s="217" t="s">
        <v>389</v>
      </c>
    </row>
    <row r="312" s="2" customFormat="1">
      <c r="A312" s="40"/>
      <c r="B312" s="41"/>
      <c r="C312" s="42"/>
      <c r="D312" s="219" t="s">
        <v>142</v>
      </c>
      <c r="E312" s="42"/>
      <c r="F312" s="220" t="s">
        <v>390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142</v>
      </c>
      <c r="AU312" s="18" t="s">
        <v>90</v>
      </c>
    </row>
    <row r="313" s="13" customFormat="1">
      <c r="A313" s="13"/>
      <c r="B313" s="224"/>
      <c r="C313" s="225"/>
      <c r="D313" s="226" t="s">
        <v>144</v>
      </c>
      <c r="E313" s="227" t="s">
        <v>19</v>
      </c>
      <c r="F313" s="228" t="s">
        <v>145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144</v>
      </c>
      <c r="AU313" s="234" t="s">
        <v>90</v>
      </c>
      <c r="AV313" s="13" t="s">
        <v>88</v>
      </c>
      <c r="AW313" s="13" t="s">
        <v>42</v>
      </c>
      <c r="AX313" s="13" t="s">
        <v>80</v>
      </c>
      <c r="AY313" s="234" t="s">
        <v>133</v>
      </c>
    </row>
    <row r="314" s="13" customFormat="1">
      <c r="A314" s="13"/>
      <c r="B314" s="224"/>
      <c r="C314" s="225"/>
      <c r="D314" s="226" t="s">
        <v>144</v>
      </c>
      <c r="E314" s="227" t="s">
        <v>19</v>
      </c>
      <c r="F314" s="228" t="s">
        <v>384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144</v>
      </c>
      <c r="AU314" s="234" t="s">
        <v>90</v>
      </c>
      <c r="AV314" s="13" t="s">
        <v>88</v>
      </c>
      <c r="AW314" s="13" t="s">
        <v>42</v>
      </c>
      <c r="AX314" s="13" t="s">
        <v>80</v>
      </c>
      <c r="AY314" s="234" t="s">
        <v>133</v>
      </c>
    </row>
    <row r="315" s="13" customFormat="1">
      <c r="A315" s="13"/>
      <c r="B315" s="224"/>
      <c r="C315" s="225"/>
      <c r="D315" s="226" t="s">
        <v>144</v>
      </c>
      <c r="E315" s="227" t="s">
        <v>19</v>
      </c>
      <c r="F315" s="228" t="s">
        <v>377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144</v>
      </c>
      <c r="AU315" s="234" t="s">
        <v>90</v>
      </c>
      <c r="AV315" s="13" t="s">
        <v>88</v>
      </c>
      <c r="AW315" s="13" t="s">
        <v>42</v>
      </c>
      <c r="AX315" s="13" t="s">
        <v>80</v>
      </c>
      <c r="AY315" s="234" t="s">
        <v>133</v>
      </c>
    </row>
    <row r="316" s="14" customFormat="1">
      <c r="A316" s="14"/>
      <c r="B316" s="235"/>
      <c r="C316" s="236"/>
      <c r="D316" s="226" t="s">
        <v>144</v>
      </c>
      <c r="E316" s="237" t="s">
        <v>19</v>
      </c>
      <c r="F316" s="238" t="s">
        <v>391</v>
      </c>
      <c r="G316" s="236"/>
      <c r="H316" s="239">
        <v>379.5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144</v>
      </c>
      <c r="AU316" s="245" t="s">
        <v>90</v>
      </c>
      <c r="AV316" s="14" t="s">
        <v>90</v>
      </c>
      <c r="AW316" s="14" t="s">
        <v>42</v>
      </c>
      <c r="AX316" s="14" t="s">
        <v>88</v>
      </c>
      <c r="AY316" s="245" t="s">
        <v>133</v>
      </c>
    </row>
    <row r="317" s="12" customFormat="1" ht="22.8" customHeight="1">
      <c r="A317" s="12"/>
      <c r="B317" s="190"/>
      <c r="C317" s="191"/>
      <c r="D317" s="192" t="s">
        <v>79</v>
      </c>
      <c r="E317" s="204" t="s">
        <v>392</v>
      </c>
      <c r="F317" s="204" t="s">
        <v>393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SUM(P318:P402)</f>
        <v>0</v>
      </c>
      <c r="Q317" s="198"/>
      <c r="R317" s="199">
        <f>SUM(R318:R402)</f>
        <v>1.7802</v>
      </c>
      <c r="S317" s="198"/>
      <c r="T317" s="200">
        <f>SUM(T318:T402)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154</v>
      </c>
      <c r="AT317" s="202" t="s">
        <v>79</v>
      </c>
      <c r="AU317" s="202" t="s">
        <v>88</v>
      </c>
      <c r="AY317" s="201" t="s">
        <v>133</v>
      </c>
      <c r="BK317" s="203">
        <f>SUM(BK318:BK402)</f>
        <v>0</v>
      </c>
    </row>
    <row r="318" s="2" customFormat="1" ht="24.15" customHeight="1">
      <c r="A318" s="40"/>
      <c r="B318" s="41"/>
      <c r="C318" s="206" t="s">
        <v>394</v>
      </c>
      <c r="D318" s="206" t="s">
        <v>135</v>
      </c>
      <c r="E318" s="207" t="s">
        <v>395</v>
      </c>
      <c r="F318" s="208" t="s">
        <v>396</v>
      </c>
      <c r="G318" s="209" t="s">
        <v>282</v>
      </c>
      <c r="H318" s="210">
        <v>4</v>
      </c>
      <c r="I318" s="211"/>
      <c r="J318" s="212">
        <f>ROUND(I318*H318,2)</f>
        <v>0</v>
      </c>
      <c r="K318" s="208" t="s">
        <v>139</v>
      </c>
      <c r="L318" s="46"/>
      <c r="M318" s="213" t="s">
        <v>19</v>
      </c>
      <c r="N318" s="214" t="s">
        <v>51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349</v>
      </c>
      <c r="AT318" s="217" t="s">
        <v>135</v>
      </c>
      <c r="AU318" s="217" t="s">
        <v>90</v>
      </c>
      <c r="AY318" s="18" t="s">
        <v>133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8" t="s">
        <v>88</v>
      </c>
      <c r="BK318" s="218">
        <f>ROUND(I318*H318,2)</f>
        <v>0</v>
      </c>
      <c r="BL318" s="18" t="s">
        <v>349</v>
      </c>
      <c r="BM318" s="217" t="s">
        <v>397</v>
      </c>
    </row>
    <row r="319" s="2" customFormat="1">
      <c r="A319" s="40"/>
      <c r="B319" s="41"/>
      <c r="C319" s="42"/>
      <c r="D319" s="219" t="s">
        <v>142</v>
      </c>
      <c r="E319" s="42"/>
      <c r="F319" s="220" t="s">
        <v>398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142</v>
      </c>
      <c r="AU319" s="18" t="s">
        <v>90</v>
      </c>
    </row>
    <row r="320" s="13" customFormat="1">
      <c r="A320" s="13"/>
      <c r="B320" s="224"/>
      <c r="C320" s="225"/>
      <c r="D320" s="226" t="s">
        <v>144</v>
      </c>
      <c r="E320" s="227" t="s">
        <v>19</v>
      </c>
      <c r="F320" s="228" t="s">
        <v>145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144</v>
      </c>
      <c r="AU320" s="234" t="s">
        <v>90</v>
      </c>
      <c r="AV320" s="13" t="s">
        <v>88</v>
      </c>
      <c r="AW320" s="13" t="s">
        <v>42</v>
      </c>
      <c r="AX320" s="13" t="s">
        <v>80</v>
      </c>
      <c r="AY320" s="234" t="s">
        <v>133</v>
      </c>
    </row>
    <row r="321" s="13" customFormat="1">
      <c r="A321" s="13"/>
      <c r="B321" s="224"/>
      <c r="C321" s="225"/>
      <c r="D321" s="226" t="s">
        <v>144</v>
      </c>
      <c r="E321" s="227" t="s">
        <v>19</v>
      </c>
      <c r="F321" s="228" t="s">
        <v>399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144</v>
      </c>
      <c r="AU321" s="234" t="s">
        <v>90</v>
      </c>
      <c r="AV321" s="13" t="s">
        <v>88</v>
      </c>
      <c r="AW321" s="13" t="s">
        <v>42</v>
      </c>
      <c r="AX321" s="13" t="s">
        <v>80</v>
      </c>
      <c r="AY321" s="234" t="s">
        <v>133</v>
      </c>
    </row>
    <row r="322" s="14" customFormat="1">
      <c r="A322" s="14"/>
      <c r="B322" s="235"/>
      <c r="C322" s="236"/>
      <c r="D322" s="226" t="s">
        <v>144</v>
      </c>
      <c r="E322" s="237" t="s">
        <v>19</v>
      </c>
      <c r="F322" s="238" t="s">
        <v>400</v>
      </c>
      <c r="G322" s="236"/>
      <c r="H322" s="239">
        <v>4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144</v>
      </c>
      <c r="AU322" s="245" t="s">
        <v>90</v>
      </c>
      <c r="AV322" s="14" t="s">
        <v>90</v>
      </c>
      <c r="AW322" s="14" t="s">
        <v>42</v>
      </c>
      <c r="AX322" s="14" t="s">
        <v>88</v>
      </c>
      <c r="AY322" s="245" t="s">
        <v>133</v>
      </c>
    </row>
    <row r="323" s="2" customFormat="1" ht="16.5" customHeight="1">
      <c r="A323" s="40"/>
      <c r="B323" s="41"/>
      <c r="C323" s="246" t="s">
        <v>401</v>
      </c>
      <c r="D323" s="246" t="s">
        <v>197</v>
      </c>
      <c r="E323" s="247" t="s">
        <v>402</v>
      </c>
      <c r="F323" s="248" t="s">
        <v>403</v>
      </c>
      <c r="G323" s="249" t="s">
        <v>282</v>
      </c>
      <c r="H323" s="250">
        <v>4</v>
      </c>
      <c r="I323" s="251"/>
      <c r="J323" s="252">
        <f>ROUND(I323*H323,2)</f>
        <v>0</v>
      </c>
      <c r="K323" s="248" t="s">
        <v>404</v>
      </c>
      <c r="L323" s="253"/>
      <c r="M323" s="254" t="s">
        <v>19</v>
      </c>
      <c r="N323" s="255" t="s">
        <v>51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365</v>
      </c>
      <c r="AT323" s="217" t="s">
        <v>197</v>
      </c>
      <c r="AU323" s="217" t="s">
        <v>90</v>
      </c>
      <c r="AY323" s="18" t="s">
        <v>133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88</v>
      </c>
      <c r="BK323" s="218">
        <f>ROUND(I323*H323,2)</f>
        <v>0</v>
      </c>
      <c r="BL323" s="18" t="s">
        <v>349</v>
      </c>
      <c r="BM323" s="217" t="s">
        <v>405</v>
      </c>
    </row>
    <row r="324" s="13" customFormat="1">
      <c r="A324" s="13"/>
      <c r="B324" s="224"/>
      <c r="C324" s="225"/>
      <c r="D324" s="226" t="s">
        <v>144</v>
      </c>
      <c r="E324" s="227" t="s">
        <v>19</v>
      </c>
      <c r="F324" s="228" t="s">
        <v>145</v>
      </c>
      <c r="G324" s="225"/>
      <c r="H324" s="227" t="s">
        <v>19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144</v>
      </c>
      <c r="AU324" s="234" t="s">
        <v>90</v>
      </c>
      <c r="AV324" s="13" t="s">
        <v>88</v>
      </c>
      <c r="AW324" s="13" t="s">
        <v>42</v>
      </c>
      <c r="AX324" s="13" t="s">
        <v>80</v>
      </c>
      <c r="AY324" s="234" t="s">
        <v>133</v>
      </c>
    </row>
    <row r="325" s="13" customFormat="1">
      <c r="A325" s="13"/>
      <c r="B325" s="224"/>
      <c r="C325" s="225"/>
      <c r="D325" s="226" t="s">
        <v>144</v>
      </c>
      <c r="E325" s="227" t="s">
        <v>19</v>
      </c>
      <c r="F325" s="228" t="s">
        <v>399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144</v>
      </c>
      <c r="AU325" s="234" t="s">
        <v>90</v>
      </c>
      <c r="AV325" s="13" t="s">
        <v>88</v>
      </c>
      <c r="AW325" s="13" t="s">
        <v>42</v>
      </c>
      <c r="AX325" s="13" t="s">
        <v>80</v>
      </c>
      <c r="AY325" s="234" t="s">
        <v>133</v>
      </c>
    </row>
    <row r="326" s="14" customFormat="1">
      <c r="A326" s="14"/>
      <c r="B326" s="235"/>
      <c r="C326" s="236"/>
      <c r="D326" s="226" t="s">
        <v>144</v>
      </c>
      <c r="E326" s="237" t="s">
        <v>19</v>
      </c>
      <c r="F326" s="238" t="s">
        <v>400</v>
      </c>
      <c r="G326" s="236"/>
      <c r="H326" s="239">
        <v>4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144</v>
      </c>
      <c r="AU326" s="245" t="s">
        <v>90</v>
      </c>
      <c r="AV326" s="14" t="s">
        <v>90</v>
      </c>
      <c r="AW326" s="14" t="s">
        <v>42</v>
      </c>
      <c r="AX326" s="14" t="s">
        <v>88</v>
      </c>
      <c r="AY326" s="245" t="s">
        <v>133</v>
      </c>
    </row>
    <row r="327" s="2" customFormat="1" ht="16.5" customHeight="1">
      <c r="A327" s="40"/>
      <c r="B327" s="41"/>
      <c r="C327" s="206" t="s">
        <v>406</v>
      </c>
      <c r="D327" s="206" t="s">
        <v>135</v>
      </c>
      <c r="E327" s="207" t="s">
        <v>407</v>
      </c>
      <c r="F327" s="208" t="s">
        <v>408</v>
      </c>
      <c r="G327" s="209" t="s">
        <v>282</v>
      </c>
      <c r="H327" s="210">
        <v>1</v>
      </c>
      <c r="I327" s="211"/>
      <c r="J327" s="212">
        <f>ROUND(I327*H327,2)</f>
        <v>0</v>
      </c>
      <c r="K327" s="208" t="s">
        <v>404</v>
      </c>
      <c r="L327" s="46"/>
      <c r="M327" s="213" t="s">
        <v>19</v>
      </c>
      <c r="N327" s="214" t="s">
        <v>51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349</v>
      </c>
      <c r="AT327" s="217" t="s">
        <v>135</v>
      </c>
      <c r="AU327" s="217" t="s">
        <v>90</v>
      </c>
      <c r="AY327" s="18" t="s">
        <v>133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88</v>
      </c>
      <c r="BK327" s="218">
        <f>ROUND(I327*H327,2)</f>
        <v>0</v>
      </c>
      <c r="BL327" s="18" t="s">
        <v>349</v>
      </c>
      <c r="BM327" s="217" t="s">
        <v>409</v>
      </c>
    </row>
    <row r="328" s="13" customFormat="1">
      <c r="A328" s="13"/>
      <c r="B328" s="224"/>
      <c r="C328" s="225"/>
      <c r="D328" s="226" t="s">
        <v>144</v>
      </c>
      <c r="E328" s="227" t="s">
        <v>19</v>
      </c>
      <c r="F328" s="228" t="s">
        <v>410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144</v>
      </c>
      <c r="AU328" s="234" t="s">
        <v>90</v>
      </c>
      <c r="AV328" s="13" t="s">
        <v>88</v>
      </c>
      <c r="AW328" s="13" t="s">
        <v>42</v>
      </c>
      <c r="AX328" s="13" t="s">
        <v>80</v>
      </c>
      <c r="AY328" s="234" t="s">
        <v>133</v>
      </c>
    </row>
    <row r="329" s="13" customFormat="1">
      <c r="A329" s="13"/>
      <c r="B329" s="224"/>
      <c r="C329" s="225"/>
      <c r="D329" s="226" t="s">
        <v>144</v>
      </c>
      <c r="E329" s="227" t="s">
        <v>19</v>
      </c>
      <c r="F329" s="228" t="s">
        <v>411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144</v>
      </c>
      <c r="AU329" s="234" t="s">
        <v>90</v>
      </c>
      <c r="AV329" s="13" t="s">
        <v>88</v>
      </c>
      <c r="AW329" s="13" t="s">
        <v>42</v>
      </c>
      <c r="AX329" s="13" t="s">
        <v>80</v>
      </c>
      <c r="AY329" s="234" t="s">
        <v>133</v>
      </c>
    </row>
    <row r="330" s="14" customFormat="1">
      <c r="A330" s="14"/>
      <c r="B330" s="235"/>
      <c r="C330" s="236"/>
      <c r="D330" s="226" t="s">
        <v>144</v>
      </c>
      <c r="E330" s="237" t="s">
        <v>19</v>
      </c>
      <c r="F330" s="238" t="s">
        <v>88</v>
      </c>
      <c r="G330" s="236"/>
      <c r="H330" s="239">
        <v>1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144</v>
      </c>
      <c r="AU330" s="245" t="s">
        <v>90</v>
      </c>
      <c r="AV330" s="14" t="s">
        <v>90</v>
      </c>
      <c r="AW330" s="14" t="s">
        <v>42</v>
      </c>
      <c r="AX330" s="14" t="s">
        <v>88</v>
      </c>
      <c r="AY330" s="245" t="s">
        <v>133</v>
      </c>
    </row>
    <row r="331" s="2" customFormat="1" ht="16.5" customHeight="1">
      <c r="A331" s="40"/>
      <c r="B331" s="41"/>
      <c r="C331" s="246" t="s">
        <v>412</v>
      </c>
      <c r="D331" s="246" t="s">
        <v>197</v>
      </c>
      <c r="E331" s="247" t="s">
        <v>413</v>
      </c>
      <c r="F331" s="248" t="s">
        <v>414</v>
      </c>
      <c r="G331" s="249" t="s">
        <v>282</v>
      </c>
      <c r="H331" s="250">
        <v>1</v>
      </c>
      <c r="I331" s="251"/>
      <c r="J331" s="252">
        <f>ROUND(I331*H331,2)</f>
        <v>0</v>
      </c>
      <c r="K331" s="248" t="s">
        <v>404</v>
      </c>
      <c r="L331" s="253"/>
      <c r="M331" s="254" t="s">
        <v>19</v>
      </c>
      <c r="N331" s="255" t="s">
        <v>51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365</v>
      </c>
      <c r="AT331" s="217" t="s">
        <v>197</v>
      </c>
      <c r="AU331" s="217" t="s">
        <v>90</v>
      </c>
      <c r="AY331" s="18" t="s">
        <v>133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88</v>
      </c>
      <c r="BK331" s="218">
        <f>ROUND(I331*H331,2)</f>
        <v>0</v>
      </c>
      <c r="BL331" s="18" t="s">
        <v>349</v>
      </c>
      <c r="BM331" s="217" t="s">
        <v>415</v>
      </c>
    </row>
    <row r="332" s="13" customFormat="1">
      <c r="A332" s="13"/>
      <c r="B332" s="224"/>
      <c r="C332" s="225"/>
      <c r="D332" s="226" t="s">
        <v>144</v>
      </c>
      <c r="E332" s="227" t="s">
        <v>19</v>
      </c>
      <c r="F332" s="228" t="s">
        <v>410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144</v>
      </c>
      <c r="AU332" s="234" t="s">
        <v>90</v>
      </c>
      <c r="AV332" s="13" t="s">
        <v>88</v>
      </c>
      <c r="AW332" s="13" t="s">
        <v>42</v>
      </c>
      <c r="AX332" s="13" t="s">
        <v>80</v>
      </c>
      <c r="AY332" s="234" t="s">
        <v>133</v>
      </c>
    </row>
    <row r="333" s="13" customFormat="1">
      <c r="A333" s="13"/>
      <c r="B333" s="224"/>
      <c r="C333" s="225"/>
      <c r="D333" s="226" t="s">
        <v>144</v>
      </c>
      <c r="E333" s="227" t="s">
        <v>19</v>
      </c>
      <c r="F333" s="228" t="s">
        <v>416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144</v>
      </c>
      <c r="AU333" s="234" t="s">
        <v>90</v>
      </c>
      <c r="AV333" s="13" t="s">
        <v>88</v>
      </c>
      <c r="AW333" s="13" t="s">
        <v>42</v>
      </c>
      <c r="AX333" s="13" t="s">
        <v>80</v>
      </c>
      <c r="AY333" s="234" t="s">
        <v>133</v>
      </c>
    </row>
    <row r="334" s="14" customFormat="1">
      <c r="A334" s="14"/>
      <c r="B334" s="235"/>
      <c r="C334" s="236"/>
      <c r="D334" s="226" t="s">
        <v>144</v>
      </c>
      <c r="E334" s="237" t="s">
        <v>19</v>
      </c>
      <c r="F334" s="238" t="s">
        <v>88</v>
      </c>
      <c r="G334" s="236"/>
      <c r="H334" s="239">
        <v>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144</v>
      </c>
      <c r="AU334" s="245" t="s">
        <v>90</v>
      </c>
      <c r="AV334" s="14" t="s">
        <v>90</v>
      </c>
      <c r="AW334" s="14" t="s">
        <v>42</v>
      </c>
      <c r="AX334" s="14" t="s">
        <v>88</v>
      </c>
      <c r="AY334" s="245" t="s">
        <v>133</v>
      </c>
    </row>
    <row r="335" s="2" customFormat="1" ht="16.5" customHeight="1">
      <c r="A335" s="40"/>
      <c r="B335" s="41"/>
      <c r="C335" s="246" t="s">
        <v>417</v>
      </c>
      <c r="D335" s="246" t="s">
        <v>197</v>
      </c>
      <c r="E335" s="247" t="s">
        <v>418</v>
      </c>
      <c r="F335" s="248" t="s">
        <v>419</v>
      </c>
      <c r="G335" s="249" t="s">
        <v>282</v>
      </c>
      <c r="H335" s="250">
        <v>1</v>
      </c>
      <c r="I335" s="251"/>
      <c r="J335" s="252">
        <f>ROUND(I335*H335,2)</f>
        <v>0</v>
      </c>
      <c r="K335" s="248" t="s">
        <v>404</v>
      </c>
      <c r="L335" s="253"/>
      <c r="M335" s="254" t="s">
        <v>19</v>
      </c>
      <c r="N335" s="255" t="s">
        <v>51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365</v>
      </c>
      <c r="AT335" s="217" t="s">
        <v>197</v>
      </c>
      <c r="AU335" s="217" t="s">
        <v>90</v>
      </c>
      <c r="AY335" s="18" t="s">
        <v>133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88</v>
      </c>
      <c r="BK335" s="218">
        <f>ROUND(I335*H335,2)</f>
        <v>0</v>
      </c>
      <c r="BL335" s="18" t="s">
        <v>349</v>
      </c>
      <c r="BM335" s="217" t="s">
        <v>420</v>
      </c>
    </row>
    <row r="336" s="13" customFormat="1">
      <c r="A336" s="13"/>
      <c r="B336" s="224"/>
      <c r="C336" s="225"/>
      <c r="D336" s="226" t="s">
        <v>144</v>
      </c>
      <c r="E336" s="227" t="s">
        <v>19</v>
      </c>
      <c r="F336" s="228" t="s">
        <v>410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144</v>
      </c>
      <c r="AU336" s="234" t="s">
        <v>90</v>
      </c>
      <c r="AV336" s="13" t="s">
        <v>88</v>
      </c>
      <c r="AW336" s="13" t="s">
        <v>42</v>
      </c>
      <c r="AX336" s="13" t="s">
        <v>80</v>
      </c>
      <c r="AY336" s="234" t="s">
        <v>133</v>
      </c>
    </row>
    <row r="337" s="13" customFormat="1">
      <c r="A337" s="13"/>
      <c r="B337" s="224"/>
      <c r="C337" s="225"/>
      <c r="D337" s="226" t="s">
        <v>144</v>
      </c>
      <c r="E337" s="227" t="s">
        <v>19</v>
      </c>
      <c r="F337" s="228" t="s">
        <v>416</v>
      </c>
      <c r="G337" s="225"/>
      <c r="H337" s="227" t="s">
        <v>19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144</v>
      </c>
      <c r="AU337" s="234" t="s">
        <v>90</v>
      </c>
      <c r="AV337" s="13" t="s">
        <v>88</v>
      </c>
      <c r="AW337" s="13" t="s">
        <v>42</v>
      </c>
      <c r="AX337" s="13" t="s">
        <v>80</v>
      </c>
      <c r="AY337" s="234" t="s">
        <v>133</v>
      </c>
    </row>
    <row r="338" s="14" customFormat="1">
      <c r="A338" s="14"/>
      <c r="B338" s="235"/>
      <c r="C338" s="236"/>
      <c r="D338" s="226" t="s">
        <v>144</v>
      </c>
      <c r="E338" s="237" t="s">
        <v>19</v>
      </c>
      <c r="F338" s="238" t="s">
        <v>88</v>
      </c>
      <c r="G338" s="236"/>
      <c r="H338" s="239">
        <v>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144</v>
      </c>
      <c r="AU338" s="245" t="s">
        <v>90</v>
      </c>
      <c r="AV338" s="14" t="s">
        <v>90</v>
      </c>
      <c r="AW338" s="14" t="s">
        <v>42</v>
      </c>
      <c r="AX338" s="14" t="s">
        <v>88</v>
      </c>
      <c r="AY338" s="245" t="s">
        <v>133</v>
      </c>
    </row>
    <row r="339" s="2" customFormat="1" ht="24.15" customHeight="1">
      <c r="A339" s="40"/>
      <c r="B339" s="41"/>
      <c r="C339" s="206" t="s">
        <v>421</v>
      </c>
      <c r="D339" s="206" t="s">
        <v>135</v>
      </c>
      <c r="E339" s="207" t="s">
        <v>422</v>
      </c>
      <c r="F339" s="208" t="s">
        <v>423</v>
      </c>
      <c r="G339" s="209" t="s">
        <v>282</v>
      </c>
      <c r="H339" s="210">
        <v>2</v>
      </c>
      <c r="I339" s="211"/>
      <c r="J339" s="212">
        <f>ROUND(I339*H339,2)</f>
        <v>0</v>
      </c>
      <c r="K339" s="208" t="s">
        <v>139</v>
      </c>
      <c r="L339" s="46"/>
      <c r="M339" s="213" t="s">
        <v>19</v>
      </c>
      <c r="N339" s="214" t="s">
        <v>51</v>
      </c>
      <c r="O339" s="86"/>
      <c r="P339" s="215">
        <f>O339*H339</f>
        <v>0</v>
      </c>
      <c r="Q339" s="215">
        <v>0.8901</v>
      </c>
      <c r="R339" s="215">
        <f>Q339*H339</f>
        <v>1.7802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349</v>
      </c>
      <c r="AT339" s="217" t="s">
        <v>135</v>
      </c>
      <c r="AU339" s="217" t="s">
        <v>90</v>
      </c>
      <c r="AY339" s="18" t="s">
        <v>133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88</v>
      </c>
      <c r="BK339" s="218">
        <f>ROUND(I339*H339,2)</f>
        <v>0</v>
      </c>
      <c r="BL339" s="18" t="s">
        <v>349</v>
      </c>
      <c r="BM339" s="217" t="s">
        <v>424</v>
      </c>
    </row>
    <row r="340" s="2" customFormat="1">
      <c r="A340" s="40"/>
      <c r="B340" s="41"/>
      <c r="C340" s="42"/>
      <c r="D340" s="219" t="s">
        <v>142</v>
      </c>
      <c r="E340" s="42"/>
      <c r="F340" s="220" t="s">
        <v>425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142</v>
      </c>
      <c r="AU340" s="18" t="s">
        <v>90</v>
      </c>
    </row>
    <row r="341" s="13" customFormat="1">
      <c r="A341" s="13"/>
      <c r="B341" s="224"/>
      <c r="C341" s="225"/>
      <c r="D341" s="226" t="s">
        <v>144</v>
      </c>
      <c r="E341" s="227" t="s">
        <v>19</v>
      </c>
      <c r="F341" s="228" t="s">
        <v>145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144</v>
      </c>
      <c r="AU341" s="234" t="s">
        <v>90</v>
      </c>
      <c r="AV341" s="13" t="s">
        <v>88</v>
      </c>
      <c r="AW341" s="13" t="s">
        <v>42</v>
      </c>
      <c r="AX341" s="13" t="s">
        <v>80</v>
      </c>
      <c r="AY341" s="234" t="s">
        <v>133</v>
      </c>
    </row>
    <row r="342" s="13" customFormat="1">
      <c r="A342" s="13"/>
      <c r="B342" s="224"/>
      <c r="C342" s="225"/>
      <c r="D342" s="226" t="s">
        <v>144</v>
      </c>
      <c r="E342" s="227" t="s">
        <v>19</v>
      </c>
      <c r="F342" s="228" t="s">
        <v>426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144</v>
      </c>
      <c r="AU342" s="234" t="s">
        <v>90</v>
      </c>
      <c r="AV342" s="13" t="s">
        <v>88</v>
      </c>
      <c r="AW342" s="13" t="s">
        <v>42</v>
      </c>
      <c r="AX342" s="13" t="s">
        <v>80</v>
      </c>
      <c r="AY342" s="234" t="s">
        <v>133</v>
      </c>
    </row>
    <row r="343" s="14" customFormat="1">
      <c r="A343" s="14"/>
      <c r="B343" s="235"/>
      <c r="C343" s="236"/>
      <c r="D343" s="226" t="s">
        <v>144</v>
      </c>
      <c r="E343" s="237" t="s">
        <v>19</v>
      </c>
      <c r="F343" s="238" t="s">
        <v>90</v>
      </c>
      <c r="G343" s="236"/>
      <c r="H343" s="239">
        <v>2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144</v>
      </c>
      <c r="AU343" s="245" t="s">
        <v>90</v>
      </c>
      <c r="AV343" s="14" t="s">
        <v>90</v>
      </c>
      <c r="AW343" s="14" t="s">
        <v>42</v>
      </c>
      <c r="AX343" s="14" t="s">
        <v>88</v>
      </c>
      <c r="AY343" s="245" t="s">
        <v>133</v>
      </c>
    </row>
    <row r="344" s="2" customFormat="1" ht="16.5" customHeight="1">
      <c r="A344" s="40"/>
      <c r="B344" s="41"/>
      <c r="C344" s="246" t="s">
        <v>427</v>
      </c>
      <c r="D344" s="246" t="s">
        <v>197</v>
      </c>
      <c r="E344" s="247" t="s">
        <v>428</v>
      </c>
      <c r="F344" s="248" t="s">
        <v>429</v>
      </c>
      <c r="G344" s="249" t="s">
        <v>282</v>
      </c>
      <c r="H344" s="250">
        <v>2</v>
      </c>
      <c r="I344" s="251"/>
      <c r="J344" s="252">
        <f>ROUND(I344*H344,2)</f>
        <v>0</v>
      </c>
      <c r="K344" s="248" t="s">
        <v>404</v>
      </c>
      <c r="L344" s="253"/>
      <c r="M344" s="254" t="s">
        <v>19</v>
      </c>
      <c r="N344" s="255" t="s">
        <v>51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365</v>
      </c>
      <c r="AT344" s="217" t="s">
        <v>197</v>
      </c>
      <c r="AU344" s="217" t="s">
        <v>90</v>
      </c>
      <c r="AY344" s="18" t="s">
        <v>133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8" t="s">
        <v>88</v>
      </c>
      <c r="BK344" s="218">
        <f>ROUND(I344*H344,2)</f>
        <v>0</v>
      </c>
      <c r="BL344" s="18" t="s">
        <v>349</v>
      </c>
      <c r="BM344" s="217" t="s">
        <v>430</v>
      </c>
    </row>
    <row r="345" s="13" customFormat="1">
      <c r="A345" s="13"/>
      <c r="B345" s="224"/>
      <c r="C345" s="225"/>
      <c r="D345" s="226" t="s">
        <v>144</v>
      </c>
      <c r="E345" s="227" t="s">
        <v>19</v>
      </c>
      <c r="F345" s="228" t="s">
        <v>145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144</v>
      </c>
      <c r="AU345" s="234" t="s">
        <v>90</v>
      </c>
      <c r="AV345" s="13" t="s">
        <v>88</v>
      </c>
      <c r="AW345" s="13" t="s">
        <v>42</v>
      </c>
      <c r="AX345" s="13" t="s">
        <v>80</v>
      </c>
      <c r="AY345" s="234" t="s">
        <v>133</v>
      </c>
    </row>
    <row r="346" s="13" customFormat="1">
      <c r="A346" s="13"/>
      <c r="B346" s="224"/>
      <c r="C346" s="225"/>
      <c r="D346" s="226" t="s">
        <v>144</v>
      </c>
      <c r="E346" s="227" t="s">
        <v>19</v>
      </c>
      <c r="F346" s="228" t="s">
        <v>426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144</v>
      </c>
      <c r="AU346" s="234" t="s">
        <v>90</v>
      </c>
      <c r="AV346" s="13" t="s">
        <v>88</v>
      </c>
      <c r="AW346" s="13" t="s">
        <v>42</v>
      </c>
      <c r="AX346" s="13" t="s">
        <v>80</v>
      </c>
      <c r="AY346" s="234" t="s">
        <v>133</v>
      </c>
    </row>
    <row r="347" s="14" customFormat="1">
      <c r="A347" s="14"/>
      <c r="B347" s="235"/>
      <c r="C347" s="236"/>
      <c r="D347" s="226" t="s">
        <v>144</v>
      </c>
      <c r="E347" s="237" t="s">
        <v>19</v>
      </c>
      <c r="F347" s="238" t="s">
        <v>90</v>
      </c>
      <c r="G347" s="236"/>
      <c r="H347" s="239">
        <v>2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144</v>
      </c>
      <c r="AU347" s="245" t="s">
        <v>90</v>
      </c>
      <c r="AV347" s="14" t="s">
        <v>90</v>
      </c>
      <c r="AW347" s="14" t="s">
        <v>42</v>
      </c>
      <c r="AX347" s="14" t="s">
        <v>88</v>
      </c>
      <c r="AY347" s="245" t="s">
        <v>133</v>
      </c>
    </row>
    <row r="348" s="2" customFormat="1" ht="16.5" customHeight="1">
      <c r="A348" s="40"/>
      <c r="B348" s="41"/>
      <c r="C348" s="206" t="s">
        <v>431</v>
      </c>
      <c r="D348" s="206" t="s">
        <v>135</v>
      </c>
      <c r="E348" s="207" t="s">
        <v>432</v>
      </c>
      <c r="F348" s="208" t="s">
        <v>433</v>
      </c>
      <c r="G348" s="209" t="s">
        <v>282</v>
      </c>
      <c r="H348" s="210">
        <v>1</v>
      </c>
      <c r="I348" s="211"/>
      <c r="J348" s="212">
        <f>ROUND(I348*H348,2)</f>
        <v>0</v>
      </c>
      <c r="K348" s="208" t="s">
        <v>139</v>
      </c>
      <c r="L348" s="46"/>
      <c r="M348" s="213" t="s">
        <v>19</v>
      </c>
      <c r="N348" s="214" t="s">
        <v>51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349</v>
      </c>
      <c r="AT348" s="217" t="s">
        <v>135</v>
      </c>
      <c r="AU348" s="217" t="s">
        <v>90</v>
      </c>
      <c r="AY348" s="18" t="s">
        <v>133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88</v>
      </c>
      <c r="BK348" s="218">
        <f>ROUND(I348*H348,2)</f>
        <v>0</v>
      </c>
      <c r="BL348" s="18" t="s">
        <v>349</v>
      </c>
      <c r="BM348" s="217" t="s">
        <v>434</v>
      </c>
    </row>
    <row r="349" s="2" customFormat="1">
      <c r="A349" s="40"/>
      <c r="B349" s="41"/>
      <c r="C349" s="42"/>
      <c r="D349" s="219" t="s">
        <v>142</v>
      </c>
      <c r="E349" s="42"/>
      <c r="F349" s="220" t="s">
        <v>435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8" t="s">
        <v>142</v>
      </c>
      <c r="AU349" s="18" t="s">
        <v>90</v>
      </c>
    </row>
    <row r="350" s="13" customFormat="1">
      <c r="A350" s="13"/>
      <c r="B350" s="224"/>
      <c r="C350" s="225"/>
      <c r="D350" s="226" t="s">
        <v>144</v>
      </c>
      <c r="E350" s="227" t="s">
        <v>19</v>
      </c>
      <c r="F350" s="228" t="s">
        <v>145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144</v>
      </c>
      <c r="AU350" s="234" t="s">
        <v>90</v>
      </c>
      <c r="AV350" s="13" t="s">
        <v>88</v>
      </c>
      <c r="AW350" s="13" t="s">
        <v>42</v>
      </c>
      <c r="AX350" s="13" t="s">
        <v>80</v>
      </c>
      <c r="AY350" s="234" t="s">
        <v>133</v>
      </c>
    </row>
    <row r="351" s="13" customFormat="1">
      <c r="A351" s="13"/>
      <c r="B351" s="224"/>
      <c r="C351" s="225"/>
      <c r="D351" s="226" t="s">
        <v>144</v>
      </c>
      <c r="E351" s="227" t="s">
        <v>19</v>
      </c>
      <c r="F351" s="228" t="s">
        <v>436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144</v>
      </c>
      <c r="AU351" s="234" t="s">
        <v>90</v>
      </c>
      <c r="AV351" s="13" t="s">
        <v>88</v>
      </c>
      <c r="AW351" s="13" t="s">
        <v>42</v>
      </c>
      <c r="AX351" s="13" t="s">
        <v>80</v>
      </c>
      <c r="AY351" s="234" t="s">
        <v>133</v>
      </c>
    </row>
    <row r="352" s="13" customFormat="1">
      <c r="A352" s="13"/>
      <c r="B352" s="224"/>
      <c r="C352" s="225"/>
      <c r="D352" s="226" t="s">
        <v>144</v>
      </c>
      <c r="E352" s="227" t="s">
        <v>19</v>
      </c>
      <c r="F352" s="228" t="s">
        <v>437</v>
      </c>
      <c r="G352" s="225"/>
      <c r="H352" s="227" t="s">
        <v>19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144</v>
      </c>
      <c r="AU352" s="234" t="s">
        <v>90</v>
      </c>
      <c r="AV352" s="13" t="s">
        <v>88</v>
      </c>
      <c r="AW352" s="13" t="s">
        <v>42</v>
      </c>
      <c r="AX352" s="13" t="s">
        <v>80</v>
      </c>
      <c r="AY352" s="234" t="s">
        <v>133</v>
      </c>
    </row>
    <row r="353" s="13" customFormat="1">
      <c r="A353" s="13"/>
      <c r="B353" s="224"/>
      <c r="C353" s="225"/>
      <c r="D353" s="226" t="s">
        <v>144</v>
      </c>
      <c r="E353" s="227" t="s">
        <v>19</v>
      </c>
      <c r="F353" s="228" t="s">
        <v>438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144</v>
      </c>
      <c r="AU353" s="234" t="s">
        <v>90</v>
      </c>
      <c r="AV353" s="13" t="s">
        <v>88</v>
      </c>
      <c r="AW353" s="13" t="s">
        <v>42</v>
      </c>
      <c r="AX353" s="13" t="s">
        <v>80</v>
      </c>
      <c r="AY353" s="234" t="s">
        <v>133</v>
      </c>
    </row>
    <row r="354" s="13" customFormat="1">
      <c r="A354" s="13"/>
      <c r="B354" s="224"/>
      <c r="C354" s="225"/>
      <c r="D354" s="226" t="s">
        <v>144</v>
      </c>
      <c r="E354" s="227" t="s">
        <v>19</v>
      </c>
      <c r="F354" s="228" t="s">
        <v>439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144</v>
      </c>
      <c r="AU354" s="234" t="s">
        <v>90</v>
      </c>
      <c r="AV354" s="13" t="s">
        <v>88</v>
      </c>
      <c r="AW354" s="13" t="s">
        <v>42</v>
      </c>
      <c r="AX354" s="13" t="s">
        <v>80</v>
      </c>
      <c r="AY354" s="234" t="s">
        <v>133</v>
      </c>
    </row>
    <row r="355" s="13" customFormat="1">
      <c r="A355" s="13"/>
      <c r="B355" s="224"/>
      <c r="C355" s="225"/>
      <c r="D355" s="226" t="s">
        <v>144</v>
      </c>
      <c r="E355" s="227" t="s">
        <v>19</v>
      </c>
      <c r="F355" s="228" t="s">
        <v>440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144</v>
      </c>
      <c r="AU355" s="234" t="s">
        <v>90</v>
      </c>
      <c r="AV355" s="13" t="s">
        <v>88</v>
      </c>
      <c r="AW355" s="13" t="s">
        <v>42</v>
      </c>
      <c r="AX355" s="13" t="s">
        <v>80</v>
      </c>
      <c r="AY355" s="234" t="s">
        <v>133</v>
      </c>
    </row>
    <row r="356" s="13" customFormat="1">
      <c r="A356" s="13"/>
      <c r="B356" s="224"/>
      <c r="C356" s="225"/>
      <c r="D356" s="226" t="s">
        <v>144</v>
      </c>
      <c r="E356" s="227" t="s">
        <v>19</v>
      </c>
      <c r="F356" s="228" t="s">
        <v>441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144</v>
      </c>
      <c r="AU356" s="234" t="s">
        <v>90</v>
      </c>
      <c r="AV356" s="13" t="s">
        <v>88</v>
      </c>
      <c r="AW356" s="13" t="s">
        <v>42</v>
      </c>
      <c r="AX356" s="13" t="s">
        <v>80</v>
      </c>
      <c r="AY356" s="234" t="s">
        <v>133</v>
      </c>
    </row>
    <row r="357" s="13" customFormat="1">
      <c r="A357" s="13"/>
      <c r="B357" s="224"/>
      <c r="C357" s="225"/>
      <c r="D357" s="226" t="s">
        <v>144</v>
      </c>
      <c r="E357" s="227" t="s">
        <v>19</v>
      </c>
      <c r="F357" s="228" t="s">
        <v>442</v>
      </c>
      <c r="G357" s="225"/>
      <c r="H357" s="227" t="s">
        <v>19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144</v>
      </c>
      <c r="AU357" s="234" t="s">
        <v>90</v>
      </c>
      <c r="AV357" s="13" t="s">
        <v>88</v>
      </c>
      <c r="AW357" s="13" t="s">
        <v>42</v>
      </c>
      <c r="AX357" s="13" t="s">
        <v>80</v>
      </c>
      <c r="AY357" s="234" t="s">
        <v>133</v>
      </c>
    </row>
    <row r="358" s="13" customFormat="1">
      <c r="A358" s="13"/>
      <c r="B358" s="224"/>
      <c r="C358" s="225"/>
      <c r="D358" s="226" t="s">
        <v>144</v>
      </c>
      <c r="E358" s="227" t="s">
        <v>19</v>
      </c>
      <c r="F358" s="228" t="s">
        <v>443</v>
      </c>
      <c r="G358" s="225"/>
      <c r="H358" s="227" t="s">
        <v>19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144</v>
      </c>
      <c r="AU358" s="234" t="s">
        <v>90</v>
      </c>
      <c r="AV358" s="13" t="s">
        <v>88</v>
      </c>
      <c r="AW358" s="13" t="s">
        <v>42</v>
      </c>
      <c r="AX358" s="13" t="s">
        <v>80</v>
      </c>
      <c r="AY358" s="234" t="s">
        <v>133</v>
      </c>
    </row>
    <row r="359" s="14" customFormat="1">
      <c r="A359" s="14"/>
      <c r="B359" s="235"/>
      <c r="C359" s="236"/>
      <c r="D359" s="226" t="s">
        <v>144</v>
      </c>
      <c r="E359" s="237" t="s">
        <v>19</v>
      </c>
      <c r="F359" s="238" t="s">
        <v>88</v>
      </c>
      <c r="G359" s="236"/>
      <c r="H359" s="239">
        <v>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144</v>
      </c>
      <c r="AU359" s="245" t="s">
        <v>90</v>
      </c>
      <c r="AV359" s="14" t="s">
        <v>90</v>
      </c>
      <c r="AW359" s="14" t="s">
        <v>42</v>
      </c>
      <c r="AX359" s="14" t="s">
        <v>88</v>
      </c>
      <c r="AY359" s="245" t="s">
        <v>133</v>
      </c>
    </row>
    <row r="360" s="2" customFormat="1" ht="16.5" customHeight="1">
      <c r="A360" s="40"/>
      <c r="B360" s="41"/>
      <c r="C360" s="246" t="s">
        <v>444</v>
      </c>
      <c r="D360" s="246" t="s">
        <v>197</v>
      </c>
      <c r="E360" s="247" t="s">
        <v>445</v>
      </c>
      <c r="F360" s="248" t="s">
        <v>446</v>
      </c>
      <c r="G360" s="249" t="s">
        <v>282</v>
      </c>
      <c r="H360" s="250">
        <v>1</v>
      </c>
      <c r="I360" s="251"/>
      <c r="J360" s="252">
        <f>ROUND(I360*H360,2)</f>
        <v>0</v>
      </c>
      <c r="K360" s="248" t="s">
        <v>404</v>
      </c>
      <c r="L360" s="253"/>
      <c r="M360" s="254" t="s">
        <v>19</v>
      </c>
      <c r="N360" s="255" t="s">
        <v>51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365</v>
      </c>
      <c r="AT360" s="217" t="s">
        <v>197</v>
      </c>
      <c r="AU360" s="217" t="s">
        <v>90</v>
      </c>
      <c r="AY360" s="18" t="s">
        <v>133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88</v>
      </c>
      <c r="BK360" s="218">
        <f>ROUND(I360*H360,2)</f>
        <v>0</v>
      </c>
      <c r="BL360" s="18" t="s">
        <v>349</v>
      </c>
      <c r="BM360" s="217" t="s">
        <v>447</v>
      </c>
    </row>
    <row r="361" s="13" customFormat="1">
      <c r="A361" s="13"/>
      <c r="B361" s="224"/>
      <c r="C361" s="225"/>
      <c r="D361" s="226" t="s">
        <v>144</v>
      </c>
      <c r="E361" s="227" t="s">
        <v>19</v>
      </c>
      <c r="F361" s="228" t="s">
        <v>145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144</v>
      </c>
      <c r="AU361" s="234" t="s">
        <v>90</v>
      </c>
      <c r="AV361" s="13" t="s">
        <v>88</v>
      </c>
      <c r="AW361" s="13" t="s">
        <v>42</v>
      </c>
      <c r="AX361" s="13" t="s">
        <v>80</v>
      </c>
      <c r="AY361" s="234" t="s">
        <v>133</v>
      </c>
    </row>
    <row r="362" s="13" customFormat="1">
      <c r="A362" s="13"/>
      <c r="B362" s="224"/>
      <c r="C362" s="225"/>
      <c r="D362" s="226" t="s">
        <v>144</v>
      </c>
      <c r="E362" s="227" t="s">
        <v>19</v>
      </c>
      <c r="F362" s="228" t="s">
        <v>448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144</v>
      </c>
      <c r="AU362" s="234" t="s">
        <v>90</v>
      </c>
      <c r="AV362" s="13" t="s">
        <v>88</v>
      </c>
      <c r="AW362" s="13" t="s">
        <v>42</v>
      </c>
      <c r="AX362" s="13" t="s">
        <v>80</v>
      </c>
      <c r="AY362" s="234" t="s">
        <v>133</v>
      </c>
    </row>
    <row r="363" s="13" customFormat="1">
      <c r="A363" s="13"/>
      <c r="B363" s="224"/>
      <c r="C363" s="225"/>
      <c r="D363" s="226" t="s">
        <v>144</v>
      </c>
      <c r="E363" s="227" t="s">
        <v>19</v>
      </c>
      <c r="F363" s="228" t="s">
        <v>437</v>
      </c>
      <c r="G363" s="225"/>
      <c r="H363" s="227" t="s">
        <v>19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144</v>
      </c>
      <c r="AU363" s="234" t="s">
        <v>90</v>
      </c>
      <c r="AV363" s="13" t="s">
        <v>88</v>
      </c>
      <c r="AW363" s="13" t="s">
        <v>42</v>
      </c>
      <c r="AX363" s="13" t="s">
        <v>80</v>
      </c>
      <c r="AY363" s="234" t="s">
        <v>133</v>
      </c>
    </row>
    <row r="364" s="13" customFormat="1">
      <c r="A364" s="13"/>
      <c r="B364" s="224"/>
      <c r="C364" s="225"/>
      <c r="D364" s="226" t="s">
        <v>144</v>
      </c>
      <c r="E364" s="227" t="s">
        <v>19</v>
      </c>
      <c r="F364" s="228" t="s">
        <v>449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144</v>
      </c>
      <c r="AU364" s="234" t="s">
        <v>90</v>
      </c>
      <c r="AV364" s="13" t="s">
        <v>88</v>
      </c>
      <c r="AW364" s="13" t="s">
        <v>42</v>
      </c>
      <c r="AX364" s="13" t="s">
        <v>80</v>
      </c>
      <c r="AY364" s="234" t="s">
        <v>133</v>
      </c>
    </row>
    <row r="365" s="13" customFormat="1">
      <c r="A365" s="13"/>
      <c r="B365" s="224"/>
      <c r="C365" s="225"/>
      <c r="D365" s="226" t="s">
        <v>144</v>
      </c>
      <c r="E365" s="227" t="s">
        <v>19</v>
      </c>
      <c r="F365" s="228" t="s">
        <v>450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144</v>
      </c>
      <c r="AU365" s="234" t="s">
        <v>90</v>
      </c>
      <c r="AV365" s="13" t="s">
        <v>88</v>
      </c>
      <c r="AW365" s="13" t="s">
        <v>42</v>
      </c>
      <c r="AX365" s="13" t="s">
        <v>80</v>
      </c>
      <c r="AY365" s="234" t="s">
        <v>133</v>
      </c>
    </row>
    <row r="366" s="13" customFormat="1">
      <c r="A366" s="13"/>
      <c r="B366" s="224"/>
      <c r="C366" s="225"/>
      <c r="D366" s="226" t="s">
        <v>144</v>
      </c>
      <c r="E366" s="227" t="s">
        <v>19</v>
      </c>
      <c r="F366" s="228" t="s">
        <v>451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144</v>
      </c>
      <c r="AU366" s="234" t="s">
        <v>90</v>
      </c>
      <c r="AV366" s="13" t="s">
        <v>88</v>
      </c>
      <c r="AW366" s="13" t="s">
        <v>42</v>
      </c>
      <c r="AX366" s="13" t="s">
        <v>80</v>
      </c>
      <c r="AY366" s="234" t="s">
        <v>133</v>
      </c>
    </row>
    <row r="367" s="13" customFormat="1">
      <c r="A367" s="13"/>
      <c r="B367" s="224"/>
      <c r="C367" s="225"/>
      <c r="D367" s="226" t="s">
        <v>144</v>
      </c>
      <c r="E367" s="227" t="s">
        <v>19</v>
      </c>
      <c r="F367" s="228" t="s">
        <v>452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144</v>
      </c>
      <c r="AU367" s="234" t="s">
        <v>90</v>
      </c>
      <c r="AV367" s="13" t="s">
        <v>88</v>
      </c>
      <c r="AW367" s="13" t="s">
        <v>42</v>
      </c>
      <c r="AX367" s="13" t="s">
        <v>80</v>
      </c>
      <c r="AY367" s="234" t="s">
        <v>133</v>
      </c>
    </row>
    <row r="368" s="13" customFormat="1">
      <c r="A368" s="13"/>
      <c r="B368" s="224"/>
      <c r="C368" s="225"/>
      <c r="D368" s="226" t="s">
        <v>144</v>
      </c>
      <c r="E368" s="227" t="s">
        <v>19</v>
      </c>
      <c r="F368" s="228" t="s">
        <v>453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144</v>
      </c>
      <c r="AU368" s="234" t="s">
        <v>90</v>
      </c>
      <c r="AV368" s="13" t="s">
        <v>88</v>
      </c>
      <c r="AW368" s="13" t="s">
        <v>42</v>
      </c>
      <c r="AX368" s="13" t="s">
        <v>80</v>
      </c>
      <c r="AY368" s="234" t="s">
        <v>133</v>
      </c>
    </row>
    <row r="369" s="13" customFormat="1">
      <c r="A369" s="13"/>
      <c r="B369" s="224"/>
      <c r="C369" s="225"/>
      <c r="D369" s="226" t="s">
        <v>144</v>
      </c>
      <c r="E369" s="227" t="s">
        <v>19</v>
      </c>
      <c r="F369" s="228" t="s">
        <v>454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144</v>
      </c>
      <c r="AU369" s="234" t="s">
        <v>90</v>
      </c>
      <c r="AV369" s="13" t="s">
        <v>88</v>
      </c>
      <c r="AW369" s="13" t="s">
        <v>42</v>
      </c>
      <c r="AX369" s="13" t="s">
        <v>80</v>
      </c>
      <c r="AY369" s="234" t="s">
        <v>133</v>
      </c>
    </row>
    <row r="370" s="14" customFormat="1">
      <c r="A370" s="14"/>
      <c r="B370" s="235"/>
      <c r="C370" s="236"/>
      <c r="D370" s="226" t="s">
        <v>144</v>
      </c>
      <c r="E370" s="237" t="s">
        <v>19</v>
      </c>
      <c r="F370" s="238" t="s">
        <v>88</v>
      </c>
      <c r="G370" s="236"/>
      <c r="H370" s="239">
        <v>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144</v>
      </c>
      <c r="AU370" s="245" t="s">
        <v>90</v>
      </c>
      <c r="AV370" s="14" t="s">
        <v>90</v>
      </c>
      <c r="AW370" s="14" t="s">
        <v>42</v>
      </c>
      <c r="AX370" s="14" t="s">
        <v>88</v>
      </c>
      <c r="AY370" s="245" t="s">
        <v>133</v>
      </c>
    </row>
    <row r="371" s="2" customFormat="1" ht="16.5" customHeight="1">
      <c r="A371" s="40"/>
      <c r="B371" s="41"/>
      <c r="C371" s="246" t="s">
        <v>455</v>
      </c>
      <c r="D371" s="246" t="s">
        <v>197</v>
      </c>
      <c r="E371" s="247" t="s">
        <v>456</v>
      </c>
      <c r="F371" s="248" t="s">
        <v>457</v>
      </c>
      <c r="G371" s="249" t="s">
        <v>282</v>
      </c>
      <c r="H371" s="250">
        <v>1</v>
      </c>
      <c r="I371" s="251"/>
      <c r="J371" s="252">
        <f>ROUND(I371*H371,2)</f>
        <v>0</v>
      </c>
      <c r="K371" s="248" t="s">
        <v>404</v>
      </c>
      <c r="L371" s="253"/>
      <c r="M371" s="254" t="s">
        <v>19</v>
      </c>
      <c r="N371" s="255" t="s">
        <v>51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365</v>
      </c>
      <c r="AT371" s="217" t="s">
        <v>197</v>
      </c>
      <c r="AU371" s="217" t="s">
        <v>90</v>
      </c>
      <c r="AY371" s="18" t="s">
        <v>133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8" t="s">
        <v>88</v>
      </c>
      <c r="BK371" s="218">
        <f>ROUND(I371*H371,2)</f>
        <v>0</v>
      </c>
      <c r="BL371" s="18" t="s">
        <v>349</v>
      </c>
      <c r="BM371" s="217" t="s">
        <v>458</v>
      </c>
    </row>
    <row r="372" s="13" customFormat="1">
      <c r="A372" s="13"/>
      <c r="B372" s="224"/>
      <c r="C372" s="225"/>
      <c r="D372" s="226" t="s">
        <v>144</v>
      </c>
      <c r="E372" s="227" t="s">
        <v>19</v>
      </c>
      <c r="F372" s="228" t="s">
        <v>459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144</v>
      </c>
      <c r="AU372" s="234" t="s">
        <v>90</v>
      </c>
      <c r="AV372" s="13" t="s">
        <v>88</v>
      </c>
      <c r="AW372" s="13" t="s">
        <v>42</v>
      </c>
      <c r="AX372" s="13" t="s">
        <v>80</v>
      </c>
      <c r="AY372" s="234" t="s">
        <v>133</v>
      </c>
    </row>
    <row r="373" s="13" customFormat="1">
      <c r="A373" s="13"/>
      <c r="B373" s="224"/>
      <c r="C373" s="225"/>
      <c r="D373" s="226" t="s">
        <v>144</v>
      </c>
      <c r="E373" s="227" t="s">
        <v>19</v>
      </c>
      <c r="F373" s="228" t="s">
        <v>460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144</v>
      </c>
      <c r="AU373" s="234" t="s">
        <v>90</v>
      </c>
      <c r="AV373" s="13" t="s">
        <v>88</v>
      </c>
      <c r="AW373" s="13" t="s">
        <v>42</v>
      </c>
      <c r="AX373" s="13" t="s">
        <v>80</v>
      </c>
      <c r="AY373" s="234" t="s">
        <v>133</v>
      </c>
    </row>
    <row r="374" s="14" customFormat="1">
      <c r="A374" s="14"/>
      <c r="B374" s="235"/>
      <c r="C374" s="236"/>
      <c r="D374" s="226" t="s">
        <v>144</v>
      </c>
      <c r="E374" s="237" t="s">
        <v>19</v>
      </c>
      <c r="F374" s="238" t="s">
        <v>88</v>
      </c>
      <c r="G374" s="236"/>
      <c r="H374" s="239">
        <v>1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144</v>
      </c>
      <c r="AU374" s="245" t="s">
        <v>90</v>
      </c>
      <c r="AV374" s="14" t="s">
        <v>90</v>
      </c>
      <c r="AW374" s="14" t="s">
        <v>42</v>
      </c>
      <c r="AX374" s="14" t="s">
        <v>88</v>
      </c>
      <c r="AY374" s="245" t="s">
        <v>133</v>
      </c>
    </row>
    <row r="375" s="2" customFormat="1" ht="16.5" customHeight="1">
      <c r="A375" s="40"/>
      <c r="B375" s="41"/>
      <c r="C375" s="246" t="s">
        <v>461</v>
      </c>
      <c r="D375" s="246" t="s">
        <v>197</v>
      </c>
      <c r="E375" s="247" t="s">
        <v>462</v>
      </c>
      <c r="F375" s="248" t="s">
        <v>463</v>
      </c>
      <c r="G375" s="249" t="s">
        <v>282</v>
      </c>
      <c r="H375" s="250">
        <v>1</v>
      </c>
      <c r="I375" s="251"/>
      <c r="J375" s="252">
        <f>ROUND(I375*H375,2)</f>
        <v>0</v>
      </c>
      <c r="K375" s="248" t="s">
        <v>404</v>
      </c>
      <c r="L375" s="253"/>
      <c r="M375" s="254" t="s">
        <v>19</v>
      </c>
      <c r="N375" s="255" t="s">
        <v>51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365</v>
      </c>
      <c r="AT375" s="217" t="s">
        <v>197</v>
      </c>
      <c r="AU375" s="217" t="s">
        <v>90</v>
      </c>
      <c r="AY375" s="18" t="s">
        <v>133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88</v>
      </c>
      <c r="BK375" s="218">
        <f>ROUND(I375*H375,2)</f>
        <v>0</v>
      </c>
      <c r="BL375" s="18" t="s">
        <v>349</v>
      </c>
      <c r="BM375" s="217" t="s">
        <v>464</v>
      </c>
    </row>
    <row r="376" s="13" customFormat="1">
      <c r="A376" s="13"/>
      <c r="B376" s="224"/>
      <c r="C376" s="225"/>
      <c r="D376" s="226" t="s">
        <v>144</v>
      </c>
      <c r="E376" s="227" t="s">
        <v>19</v>
      </c>
      <c r="F376" s="228" t="s">
        <v>459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144</v>
      </c>
      <c r="AU376" s="234" t="s">
        <v>90</v>
      </c>
      <c r="AV376" s="13" t="s">
        <v>88</v>
      </c>
      <c r="AW376" s="13" t="s">
        <v>42</v>
      </c>
      <c r="AX376" s="13" t="s">
        <v>80</v>
      </c>
      <c r="AY376" s="234" t="s">
        <v>133</v>
      </c>
    </row>
    <row r="377" s="13" customFormat="1">
      <c r="A377" s="13"/>
      <c r="B377" s="224"/>
      <c r="C377" s="225"/>
      <c r="D377" s="226" t="s">
        <v>144</v>
      </c>
      <c r="E377" s="227" t="s">
        <v>19</v>
      </c>
      <c r="F377" s="228" t="s">
        <v>460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144</v>
      </c>
      <c r="AU377" s="234" t="s">
        <v>90</v>
      </c>
      <c r="AV377" s="13" t="s">
        <v>88</v>
      </c>
      <c r="AW377" s="13" t="s">
        <v>42</v>
      </c>
      <c r="AX377" s="13" t="s">
        <v>80</v>
      </c>
      <c r="AY377" s="234" t="s">
        <v>133</v>
      </c>
    </row>
    <row r="378" s="14" customFormat="1">
      <c r="A378" s="14"/>
      <c r="B378" s="235"/>
      <c r="C378" s="236"/>
      <c r="D378" s="226" t="s">
        <v>144</v>
      </c>
      <c r="E378" s="237" t="s">
        <v>19</v>
      </c>
      <c r="F378" s="238" t="s">
        <v>88</v>
      </c>
      <c r="G378" s="236"/>
      <c r="H378" s="239">
        <v>1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144</v>
      </c>
      <c r="AU378" s="245" t="s">
        <v>90</v>
      </c>
      <c r="AV378" s="14" t="s">
        <v>90</v>
      </c>
      <c r="AW378" s="14" t="s">
        <v>42</v>
      </c>
      <c r="AX378" s="14" t="s">
        <v>88</v>
      </c>
      <c r="AY378" s="245" t="s">
        <v>133</v>
      </c>
    </row>
    <row r="379" s="2" customFormat="1" ht="16.5" customHeight="1">
      <c r="A379" s="40"/>
      <c r="B379" s="41"/>
      <c r="C379" s="206" t="s">
        <v>465</v>
      </c>
      <c r="D379" s="206" t="s">
        <v>135</v>
      </c>
      <c r="E379" s="207" t="s">
        <v>466</v>
      </c>
      <c r="F379" s="208" t="s">
        <v>467</v>
      </c>
      <c r="G379" s="209" t="s">
        <v>282</v>
      </c>
      <c r="H379" s="210">
        <v>4</v>
      </c>
      <c r="I379" s="211"/>
      <c r="J379" s="212">
        <f>ROUND(I379*H379,2)</f>
        <v>0</v>
      </c>
      <c r="K379" s="208" t="s">
        <v>139</v>
      </c>
      <c r="L379" s="46"/>
      <c r="M379" s="213" t="s">
        <v>19</v>
      </c>
      <c r="N379" s="214" t="s">
        <v>51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349</v>
      </c>
      <c r="AT379" s="217" t="s">
        <v>135</v>
      </c>
      <c r="AU379" s="217" t="s">
        <v>90</v>
      </c>
      <c r="AY379" s="18" t="s">
        <v>133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88</v>
      </c>
      <c r="BK379" s="218">
        <f>ROUND(I379*H379,2)</f>
        <v>0</v>
      </c>
      <c r="BL379" s="18" t="s">
        <v>349</v>
      </c>
      <c r="BM379" s="217" t="s">
        <v>468</v>
      </c>
    </row>
    <row r="380" s="2" customFormat="1">
      <c r="A380" s="40"/>
      <c r="B380" s="41"/>
      <c r="C380" s="42"/>
      <c r="D380" s="219" t="s">
        <v>142</v>
      </c>
      <c r="E380" s="42"/>
      <c r="F380" s="220" t="s">
        <v>469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8" t="s">
        <v>142</v>
      </c>
      <c r="AU380" s="18" t="s">
        <v>90</v>
      </c>
    </row>
    <row r="381" s="13" customFormat="1">
      <c r="A381" s="13"/>
      <c r="B381" s="224"/>
      <c r="C381" s="225"/>
      <c r="D381" s="226" t="s">
        <v>144</v>
      </c>
      <c r="E381" s="227" t="s">
        <v>19</v>
      </c>
      <c r="F381" s="228" t="s">
        <v>410</v>
      </c>
      <c r="G381" s="225"/>
      <c r="H381" s="227" t="s">
        <v>19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144</v>
      </c>
      <c r="AU381" s="234" t="s">
        <v>90</v>
      </c>
      <c r="AV381" s="13" t="s">
        <v>88</v>
      </c>
      <c r="AW381" s="13" t="s">
        <v>42</v>
      </c>
      <c r="AX381" s="13" t="s">
        <v>80</v>
      </c>
      <c r="AY381" s="234" t="s">
        <v>133</v>
      </c>
    </row>
    <row r="382" s="13" customFormat="1">
      <c r="A382" s="13"/>
      <c r="B382" s="224"/>
      <c r="C382" s="225"/>
      <c r="D382" s="226" t="s">
        <v>144</v>
      </c>
      <c r="E382" s="227" t="s">
        <v>19</v>
      </c>
      <c r="F382" s="228" t="s">
        <v>470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144</v>
      </c>
      <c r="AU382" s="234" t="s">
        <v>90</v>
      </c>
      <c r="AV382" s="13" t="s">
        <v>88</v>
      </c>
      <c r="AW382" s="13" t="s">
        <v>42</v>
      </c>
      <c r="AX382" s="13" t="s">
        <v>80</v>
      </c>
      <c r="AY382" s="234" t="s">
        <v>133</v>
      </c>
    </row>
    <row r="383" s="14" customFormat="1">
      <c r="A383" s="14"/>
      <c r="B383" s="235"/>
      <c r="C383" s="236"/>
      <c r="D383" s="226" t="s">
        <v>144</v>
      </c>
      <c r="E383" s="237" t="s">
        <v>19</v>
      </c>
      <c r="F383" s="238" t="s">
        <v>140</v>
      </c>
      <c r="G383" s="236"/>
      <c r="H383" s="239">
        <v>4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144</v>
      </c>
      <c r="AU383" s="245" t="s">
        <v>90</v>
      </c>
      <c r="AV383" s="14" t="s">
        <v>90</v>
      </c>
      <c r="AW383" s="14" t="s">
        <v>42</v>
      </c>
      <c r="AX383" s="14" t="s">
        <v>88</v>
      </c>
      <c r="AY383" s="245" t="s">
        <v>133</v>
      </c>
    </row>
    <row r="384" s="2" customFormat="1" ht="16.5" customHeight="1">
      <c r="A384" s="40"/>
      <c r="B384" s="41"/>
      <c r="C384" s="206" t="s">
        <v>471</v>
      </c>
      <c r="D384" s="206" t="s">
        <v>135</v>
      </c>
      <c r="E384" s="207" t="s">
        <v>472</v>
      </c>
      <c r="F384" s="208" t="s">
        <v>473</v>
      </c>
      <c r="G384" s="209" t="s">
        <v>282</v>
      </c>
      <c r="H384" s="210">
        <v>2</v>
      </c>
      <c r="I384" s="211"/>
      <c r="J384" s="212">
        <f>ROUND(I384*H384,2)</f>
        <v>0</v>
      </c>
      <c r="K384" s="208" t="s">
        <v>139</v>
      </c>
      <c r="L384" s="46"/>
      <c r="M384" s="213" t="s">
        <v>19</v>
      </c>
      <c r="N384" s="214" t="s">
        <v>51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349</v>
      </c>
      <c r="AT384" s="217" t="s">
        <v>135</v>
      </c>
      <c r="AU384" s="217" t="s">
        <v>90</v>
      </c>
      <c r="AY384" s="18" t="s">
        <v>133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8" t="s">
        <v>88</v>
      </c>
      <c r="BK384" s="218">
        <f>ROUND(I384*H384,2)</f>
        <v>0</v>
      </c>
      <c r="BL384" s="18" t="s">
        <v>349</v>
      </c>
      <c r="BM384" s="217" t="s">
        <v>474</v>
      </c>
    </row>
    <row r="385" s="2" customFormat="1">
      <c r="A385" s="40"/>
      <c r="B385" s="41"/>
      <c r="C385" s="42"/>
      <c r="D385" s="219" t="s">
        <v>142</v>
      </c>
      <c r="E385" s="42"/>
      <c r="F385" s="220" t="s">
        <v>475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142</v>
      </c>
      <c r="AU385" s="18" t="s">
        <v>90</v>
      </c>
    </row>
    <row r="386" s="13" customFormat="1">
      <c r="A386" s="13"/>
      <c r="B386" s="224"/>
      <c r="C386" s="225"/>
      <c r="D386" s="226" t="s">
        <v>144</v>
      </c>
      <c r="E386" s="227" t="s">
        <v>19</v>
      </c>
      <c r="F386" s="228" t="s">
        <v>410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144</v>
      </c>
      <c r="AU386" s="234" t="s">
        <v>90</v>
      </c>
      <c r="AV386" s="13" t="s">
        <v>88</v>
      </c>
      <c r="AW386" s="13" t="s">
        <v>42</v>
      </c>
      <c r="AX386" s="13" t="s">
        <v>80</v>
      </c>
      <c r="AY386" s="234" t="s">
        <v>133</v>
      </c>
    </row>
    <row r="387" s="13" customFormat="1">
      <c r="A387" s="13"/>
      <c r="B387" s="224"/>
      <c r="C387" s="225"/>
      <c r="D387" s="226" t="s">
        <v>144</v>
      </c>
      <c r="E387" s="227" t="s">
        <v>19</v>
      </c>
      <c r="F387" s="228" t="s">
        <v>476</v>
      </c>
      <c r="G387" s="225"/>
      <c r="H387" s="227" t="s">
        <v>19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144</v>
      </c>
      <c r="AU387" s="234" t="s">
        <v>90</v>
      </c>
      <c r="AV387" s="13" t="s">
        <v>88</v>
      </c>
      <c r="AW387" s="13" t="s">
        <v>42</v>
      </c>
      <c r="AX387" s="13" t="s">
        <v>80</v>
      </c>
      <c r="AY387" s="234" t="s">
        <v>133</v>
      </c>
    </row>
    <row r="388" s="14" customFormat="1">
      <c r="A388" s="14"/>
      <c r="B388" s="235"/>
      <c r="C388" s="236"/>
      <c r="D388" s="226" t="s">
        <v>144</v>
      </c>
      <c r="E388" s="237" t="s">
        <v>19</v>
      </c>
      <c r="F388" s="238" t="s">
        <v>90</v>
      </c>
      <c r="G388" s="236"/>
      <c r="H388" s="239">
        <v>2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144</v>
      </c>
      <c r="AU388" s="245" t="s">
        <v>90</v>
      </c>
      <c r="AV388" s="14" t="s">
        <v>90</v>
      </c>
      <c r="AW388" s="14" t="s">
        <v>42</v>
      </c>
      <c r="AX388" s="14" t="s">
        <v>88</v>
      </c>
      <c r="AY388" s="245" t="s">
        <v>133</v>
      </c>
    </row>
    <row r="389" s="2" customFormat="1" ht="16.5" customHeight="1">
      <c r="A389" s="40"/>
      <c r="B389" s="41"/>
      <c r="C389" s="206" t="s">
        <v>477</v>
      </c>
      <c r="D389" s="206" t="s">
        <v>135</v>
      </c>
      <c r="E389" s="207" t="s">
        <v>478</v>
      </c>
      <c r="F389" s="208" t="s">
        <v>479</v>
      </c>
      <c r="G389" s="209" t="s">
        <v>282</v>
      </c>
      <c r="H389" s="210">
        <v>4</v>
      </c>
      <c r="I389" s="211"/>
      <c r="J389" s="212">
        <f>ROUND(I389*H389,2)</f>
        <v>0</v>
      </c>
      <c r="K389" s="208" t="s">
        <v>404</v>
      </c>
      <c r="L389" s="46"/>
      <c r="M389" s="213" t="s">
        <v>19</v>
      </c>
      <c r="N389" s="214" t="s">
        <v>51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349</v>
      </c>
      <c r="AT389" s="217" t="s">
        <v>135</v>
      </c>
      <c r="AU389" s="217" t="s">
        <v>90</v>
      </c>
      <c r="AY389" s="18" t="s">
        <v>133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8" t="s">
        <v>88</v>
      </c>
      <c r="BK389" s="218">
        <f>ROUND(I389*H389,2)</f>
        <v>0</v>
      </c>
      <c r="BL389" s="18" t="s">
        <v>349</v>
      </c>
      <c r="BM389" s="217" t="s">
        <v>480</v>
      </c>
    </row>
    <row r="390" s="13" customFormat="1">
      <c r="A390" s="13"/>
      <c r="B390" s="224"/>
      <c r="C390" s="225"/>
      <c r="D390" s="226" t="s">
        <v>144</v>
      </c>
      <c r="E390" s="227" t="s">
        <v>19</v>
      </c>
      <c r="F390" s="228" t="s">
        <v>410</v>
      </c>
      <c r="G390" s="225"/>
      <c r="H390" s="227" t="s">
        <v>19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144</v>
      </c>
      <c r="AU390" s="234" t="s">
        <v>90</v>
      </c>
      <c r="AV390" s="13" t="s">
        <v>88</v>
      </c>
      <c r="AW390" s="13" t="s">
        <v>42</v>
      </c>
      <c r="AX390" s="13" t="s">
        <v>80</v>
      </c>
      <c r="AY390" s="234" t="s">
        <v>133</v>
      </c>
    </row>
    <row r="391" s="13" customFormat="1">
      <c r="A391" s="13"/>
      <c r="B391" s="224"/>
      <c r="C391" s="225"/>
      <c r="D391" s="226" t="s">
        <v>144</v>
      </c>
      <c r="E391" s="227" t="s">
        <v>19</v>
      </c>
      <c r="F391" s="228" t="s">
        <v>470</v>
      </c>
      <c r="G391" s="225"/>
      <c r="H391" s="227" t="s">
        <v>19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144</v>
      </c>
      <c r="AU391" s="234" t="s">
        <v>90</v>
      </c>
      <c r="AV391" s="13" t="s">
        <v>88</v>
      </c>
      <c r="AW391" s="13" t="s">
        <v>42</v>
      </c>
      <c r="AX391" s="13" t="s">
        <v>80</v>
      </c>
      <c r="AY391" s="234" t="s">
        <v>133</v>
      </c>
    </row>
    <row r="392" s="14" customFormat="1">
      <c r="A392" s="14"/>
      <c r="B392" s="235"/>
      <c r="C392" s="236"/>
      <c r="D392" s="226" t="s">
        <v>144</v>
      </c>
      <c r="E392" s="237" t="s">
        <v>19</v>
      </c>
      <c r="F392" s="238" t="s">
        <v>140</v>
      </c>
      <c r="G392" s="236"/>
      <c r="H392" s="239">
        <v>4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144</v>
      </c>
      <c r="AU392" s="245" t="s">
        <v>90</v>
      </c>
      <c r="AV392" s="14" t="s">
        <v>90</v>
      </c>
      <c r="AW392" s="14" t="s">
        <v>42</v>
      </c>
      <c r="AX392" s="14" t="s">
        <v>88</v>
      </c>
      <c r="AY392" s="245" t="s">
        <v>133</v>
      </c>
    </row>
    <row r="393" s="2" customFormat="1" ht="44.25" customHeight="1">
      <c r="A393" s="40"/>
      <c r="B393" s="41"/>
      <c r="C393" s="206" t="s">
        <v>481</v>
      </c>
      <c r="D393" s="206" t="s">
        <v>135</v>
      </c>
      <c r="E393" s="207" t="s">
        <v>482</v>
      </c>
      <c r="F393" s="208" t="s">
        <v>483</v>
      </c>
      <c r="G393" s="209" t="s">
        <v>282</v>
      </c>
      <c r="H393" s="210">
        <v>4</v>
      </c>
      <c r="I393" s="211"/>
      <c r="J393" s="212">
        <f>ROUND(I393*H393,2)</f>
        <v>0</v>
      </c>
      <c r="K393" s="208" t="s">
        <v>139</v>
      </c>
      <c r="L393" s="46"/>
      <c r="M393" s="213" t="s">
        <v>19</v>
      </c>
      <c r="N393" s="214" t="s">
        <v>51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349</v>
      </c>
      <c r="AT393" s="217" t="s">
        <v>135</v>
      </c>
      <c r="AU393" s="217" t="s">
        <v>90</v>
      </c>
      <c r="AY393" s="18" t="s">
        <v>133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8" t="s">
        <v>88</v>
      </c>
      <c r="BK393" s="218">
        <f>ROUND(I393*H393,2)</f>
        <v>0</v>
      </c>
      <c r="BL393" s="18" t="s">
        <v>349</v>
      </c>
      <c r="BM393" s="217" t="s">
        <v>484</v>
      </c>
    </row>
    <row r="394" s="2" customFormat="1">
      <c r="A394" s="40"/>
      <c r="B394" s="41"/>
      <c r="C394" s="42"/>
      <c r="D394" s="219" t="s">
        <v>142</v>
      </c>
      <c r="E394" s="42"/>
      <c r="F394" s="220" t="s">
        <v>485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142</v>
      </c>
      <c r="AU394" s="18" t="s">
        <v>90</v>
      </c>
    </row>
    <row r="395" s="13" customFormat="1">
      <c r="A395" s="13"/>
      <c r="B395" s="224"/>
      <c r="C395" s="225"/>
      <c r="D395" s="226" t="s">
        <v>144</v>
      </c>
      <c r="E395" s="227" t="s">
        <v>19</v>
      </c>
      <c r="F395" s="228" t="s">
        <v>410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144</v>
      </c>
      <c r="AU395" s="234" t="s">
        <v>90</v>
      </c>
      <c r="AV395" s="13" t="s">
        <v>88</v>
      </c>
      <c r="AW395" s="13" t="s">
        <v>42</v>
      </c>
      <c r="AX395" s="13" t="s">
        <v>80</v>
      </c>
      <c r="AY395" s="234" t="s">
        <v>133</v>
      </c>
    </row>
    <row r="396" s="13" customFormat="1">
      <c r="A396" s="13"/>
      <c r="B396" s="224"/>
      <c r="C396" s="225"/>
      <c r="D396" s="226" t="s">
        <v>144</v>
      </c>
      <c r="E396" s="227" t="s">
        <v>19</v>
      </c>
      <c r="F396" s="228" t="s">
        <v>470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144</v>
      </c>
      <c r="AU396" s="234" t="s">
        <v>90</v>
      </c>
      <c r="AV396" s="13" t="s">
        <v>88</v>
      </c>
      <c r="AW396" s="13" t="s">
        <v>42</v>
      </c>
      <c r="AX396" s="13" t="s">
        <v>80</v>
      </c>
      <c r="AY396" s="234" t="s">
        <v>133</v>
      </c>
    </row>
    <row r="397" s="14" customFormat="1">
      <c r="A397" s="14"/>
      <c r="B397" s="235"/>
      <c r="C397" s="236"/>
      <c r="D397" s="226" t="s">
        <v>144</v>
      </c>
      <c r="E397" s="237" t="s">
        <v>19</v>
      </c>
      <c r="F397" s="238" t="s">
        <v>140</v>
      </c>
      <c r="G397" s="236"/>
      <c r="H397" s="239">
        <v>4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144</v>
      </c>
      <c r="AU397" s="245" t="s">
        <v>90</v>
      </c>
      <c r="AV397" s="14" t="s">
        <v>90</v>
      </c>
      <c r="AW397" s="14" t="s">
        <v>42</v>
      </c>
      <c r="AX397" s="14" t="s">
        <v>88</v>
      </c>
      <c r="AY397" s="245" t="s">
        <v>133</v>
      </c>
    </row>
    <row r="398" s="2" customFormat="1" ht="16.5" customHeight="1">
      <c r="A398" s="40"/>
      <c r="B398" s="41"/>
      <c r="C398" s="206" t="s">
        <v>486</v>
      </c>
      <c r="D398" s="206" t="s">
        <v>135</v>
      </c>
      <c r="E398" s="207" t="s">
        <v>487</v>
      </c>
      <c r="F398" s="208" t="s">
        <v>488</v>
      </c>
      <c r="G398" s="209" t="s">
        <v>489</v>
      </c>
      <c r="H398" s="210">
        <v>1</v>
      </c>
      <c r="I398" s="211"/>
      <c r="J398" s="212">
        <f>ROUND(I398*H398,2)</f>
        <v>0</v>
      </c>
      <c r="K398" s="208" t="s">
        <v>404</v>
      </c>
      <c r="L398" s="46"/>
      <c r="M398" s="213" t="s">
        <v>19</v>
      </c>
      <c r="N398" s="214" t="s">
        <v>51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349</v>
      </c>
      <c r="AT398" s="217" t="s">
        <v>135</v>
      </c>
      <c r="AU398" s="217" t="s">
        <v>90</v>
      </c>
      <c r="AY398" s="18" t="s">
        <v>133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8" t="s">
        <v>88</v>
      </c>
      <c r="BK398" s="218">
        <f>ROUND(I398*H398,2)</f>
        <v>0</v>
      </c>
      <c r="BL398" s="18" t="s">
        <v>349</v>
      </c>
      <c r="BM398" s="217" t="s">
        <v>490</v>
      </c>
    </row>
    <row r="399" s="13" customFormat="1">
      <c r="A399" s="13"/>
      <c r="B399" s="224"/>
      <c r="C399" s="225"/>
      <c r="D399" s="226" t="s">
        <v>144</v>
      </c>
      <c r="E399" s="227" t="s">
        <v>19</v>
      </c>
      <c r="F399" s="228" t="s">
        <v>459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144</v>
      </c>
      <c r="AU399" s="234" t="s">
        <v>90</v>
      </c>
      <c r="AV399" s="13" t="s">
        <v>88</v>
      </c>
      <c r="AW399" s="13" t="s">
        <v>42</v>
      </c>
      <c r="AX399" s="13" t="s">
        <v>80</v>
      </c>
      <c r="AY399" s="234" t="s">
        <v>133</v>
      </c>
    </row>
    <row r="400" s="13" customFormat="1">
      <c r="A400" s="13"/>
      <c r="B400" s="224"/>
      <c r="C400" s="225"/>
      <c r="D400" s="226" t="s">
        <v>144</v>
      </c>
      <c r="E400" s="227" t="s">
        <v>19</v>
      </c>
      <c r="F400" s="228" t="s">
        <v>491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144</v>
      </c>
      <c r="AU400" s="234" t="s">
        <v>90</v>
      </c>
      <c r="AV400" s="13" t="s">
        <v>88</v>
      </c>
      <c r="AW400" s="13" t="s">
        <v>42</v>
      </c>
      <c r="AX400" s="13" t="s">
        <v>80</v>
      </c>
      <c r="AY400" s="234" t="s">
        <v>133</v>
      </c>
    </row>
    <row r="401" s="14" customFormat="1">
      <c r="A401" s="14"/>
      <c r="B401" s="235"/>
      <c r="C401" s="236"/>
      <c r="D401" s="226" t="s">
        <v>144</v>
      </c>
      <c r="E401" s="237" t="s">
        <v>19</v>
      </c>
      <c r="F401" s="238" t="s">
        <v>88</v>
      </c>
      <c r="G401" s="236"/>
      <c r="H401" s="239">
        <v>1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144</v>
      </c>
      <c r="AU401" s="245" t="s">
        <v>90</v>
      </c>
      <c r="AV401" s="14" t="s">
        <v>90</v>
      </c>
      <c r="AW401" s="14" t="s">
        <v>42</v>
      </c>
      <c r="AX401" s="14" t="s">
        <v>88</v>
      </c>
      <c r="AY401" s="245" t="s">
        <v>133</v>
      </c>
    </row>
    <row r="402" s="13" customFormat="1">
      <c r="A402" s="13"/>
      <c r="B402" s="224"/>
      <c r="C402" s="225"/>
      <c r="D402" s="226" t="s">
        <v>144</v>
      </c>
      <c r="E402" s="227" t="s">
        <v>19</v>
      </c>
      <c r="F402" s="228" t="s">
        <v>492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144</v>
      </c>
      <c r="AU402" s="234" t="s">
        <v>90</v>
      </c>
      <c r="AV402" s="13" t="s">
        <v>88</v>
      </c>
      <c r="AW402" s="13" t="s">
        <v>42</v>
      </c>
      <c r="AX402" s="13" t="s">
        <v>80</v>
      </c>
      <c r="AY402" s="234" t="s">
        <v>133</v>
      </c>
    </row>
    <row r="403" s="12" customFormat="1" ht="22.8" customHeight="1">
      <c r="A403" s="12"/>
      <c r="B403" s="190"/>
      <c r="C403" s="191"/>
      <c r="D403" s="192" t="s">
        <v>79</v>
      </c>
      <c r="E403" s="204" t="s">
        <v>493</v>
      </c>
      <c r="F403" s="204" t="s">
        <v>494</v>
      </c>
      <c r="G403" s="191"/>
      <c r="H403" s="191"/>
      <c r="I403" s="194"/>
      <c r="J403" s="205">
        <f>BK403</f>
        <v>0</v>
      </c>
      <c r="K403" s="191"/>
      <c r="L403" s="196"/>
      <c r="M403" s="197"/>
      <c r="N403" s="198"/>
      <c r="O403" s="198"/>
      <c r="P403" s="199">
        <f>SUM(P404:P497)</f>
        <v>0</v>
      </c>
      <c r="Q403" s="198"/>
      <c r="R403" s="199">
        <f>SUM(R404:R497)</f>
        <v>4.5150873499999999</v>
      </c>
      <c r="S403" s="198"/>
      <c r="T403" s="200">
        <f>SUM(T404:T497)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1" t="s">
        <v>154</v>
      </c>
      <c r="AT403" s="202" t="s">
        <v>79</v>
      </c>
      <c r="AU403" s="202" t="s">
        <v>88</v>
      </c>
      <c r="AY403" s="201" t="s">
        <v>133</v>
      </c>
      <c r="BK403" s="203">
        <f>SUM(BK404:BK497)</f>
        <v>0</v>
      </c>
    </row>
    <row r="404" s="2" customFormat="1" ht="16.5" customHeight="1">
      <c r="A404" s="40"/>
      <c r="B404" s="41"/>
      <c r="C404" s="206" t="s">
        <v>495</v>
      </c>
      <c r="D404" s="206" t="s">
        <v>135</v>
      </c>
      <c r="E404" s="207" t="s">
        <v>496</v>
      </c>
      <c r="F404" s="208" t="s">
        <v>497</v>
      </c>
      <c r="G404" s="209" t="s">
        <v>498</v>
      </c>
      <c r="H404" s="210">
        <v>0.0050000000000000001</v>
      </c>
      <c r="I404" s="211"/>
      <c r="J404" s="212">
        <f>ROUND(I404*H404,2)</f>
        <v>0</v>
      </c>
      <c r="K404" s="208" t="s">
        <v>139</v>
      </c>
      <c r="L404" s="46"/>
      <c r="M404" s="213" t="s">
        <v>19</v>
      </c>
      <c r="N404" s="214" t="s">
        <v>51</v>
      </c>
      <c r="O404" s="86"/>
      <c r="P404" s="215">
        <f>O404*H404</f>
        <v>0</v>
      </c>
      <c r="Q404" s="215">
        <v>0.0088000000000000005</v>
      </c>
      <c r="R404" s="215">
        <f>Q404*H404</f>
        <v>4.4000000000000006E-05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349</v>
      </c>
      <c r="AT404" s="217" t="s">
        <v>135</v>
      </c>
      <c r="AU404" s="217" t="s">
        <v>90</v>
      </c>
      <c r="AY404" s="18" t="s">
        <v>133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8" t="s">
        <v>88</v>
      </c>
      <c r="BK404" s="218">
        <f>ROUND(I404*H404,2)</f>
        <v>0</v>
      </c>
      <c r="BL404" s="18" t="s">
        <v>349</v>
      </c>
      <c r="BM404" s="217" t="s">
        <v>499</v>
      </c>
    </row>
    <row r="405" s="2" customFormat="1">
      <c r="A405" s="40"/>
      <c r="B405" s="41"/>
      <c r="C405" s="42"/>
      <c r="D405" s="219" t="s">
        <v>142</v>
      </c>
      <c r="E405" s="42"/>
      <c r="F405" s="220" t="s">
        <v>500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8" t="s">
        <v>142</v>
      </c>
      <c r="AU405" s="18" t="s">
        <v>90</v>
      </c>
    </row>
    <row r="406" s="13" customFormat="1">
      <c r="A406" s="13"/>
      <c r="B406" s="224"/>
      <c r="C406" s="225"/>
      <c r="D406" s="226" t="s">
        <v>144</v>
      </c>
      <c r="E406" s="227" t="s">
        <v>19</v>
      </c>
      <c r="F406" s="228" t="s">
        <v>145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144</v>
      </c>
      <c r="AU406" s="234" t="s">
        <v>90</v>
      </c>
      <c r="AV406" s="13" t="s">
        <v>88</v>
      </c>
      <c r="AW406" s="13" t="s">
        <v>42</v>
      </c>
      <c r="AX406" s="13" t="s">
        <v>80</v>
      </c>
      <c r="AY406" s="234" t="s">
        <v>133</v>
      </c>
    </row>
    <row r="407" s="13" customFormat="1">
      <c r="A407" s="13"/>
      <c r="B407" s="224"/>
      <c r="C407" s="225"/>
      <c r="D407" s="226" t="s">
        <v>144</v>
      </c>
      <c r="E407" s="227" t="s">
        <v>19</v>
      </c>
      <c r="F407" s="228" t="s">
        <v>501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144</v>
      </c>
      <c r="AU407" s="234" t="s">
        <v>90</v>
      </c>
      <c r="AV407" s="13" t="s">
        <v>88</v>
      </c>
      <c r="AW407" s="13" t="s">
        <v>42</v>
      </c>
      <c r="AX407" s="13" t="s">
        <v>80</v>
      </c>
      <c r="AY407" s="234" t="s">
        <v>133</v>
      </c>
    </row>
    <row r="408" s="14" customFormat="1">
      <c r="A408" s="14"/>
      <c r="B408" s="235"/>
      <c r="C408" s="236"/>
      <c r="D408" s="226" t="s">
        <v>144</v>
      </c>
      <c r="E408" s="237" t="s">
        <v>19</v>
      </c>
      <c r="F408" s="238" t="s">
        <v>502</v>
      </c>
      <c r="G408" s="236"/>
      <c r="H408" s="239">
        <v>0.0050000000000000001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144</v>
      </c>
      <c r="AU408" s="245" t="s">
        <v>90</v>
      </c>
      <c r="AV408" s="14" t="s">
        <v>90</v>
      </c>
      <c r="AW408" s="14" t="s">
        <v>42</v>
      </c>
      <c r="AX408" s="14" t="s">
        <v>88</v>
      </c>
      <c r="AY408" s="245" t="s">
        <v>133</v>
      </c>
    </row>
    <row r="409" s="2" customFormat="1" ht="16.5" customHeight="1">
      <c r="A409" s="40"/>
      <c r="B409" s="41"/>
      <c r="C409" s="206" t="s">
        <v>503</v>
      </c>
      <c r="D409" s="206" t="s">
        <v>135</v>
      </c>
      <c r="E409" s="207" t="s">
        <v>504</v>
      </c>
      <c r="F409" s="208" t="s">
        <v>505</v>
      </c>
      <c r="G409" s="209" t="s">
        <v>498</v>
      </c>
      <c r="H409" s="210">
        <v>0.027</v>
      </c>
      <c r="I409" s="211"/>
      <c r="J409" s="212">
        <f>ROUND(I409*H409,2)</f>
        <v>0</v>
      </c>
      <c r="K409" s="208" t="s">
        <v>139</v>
      </c>
      <c r="L409" s="46"/>
      <c r="M409" s="213" t="s">
        <v>19</v>
      </c>
      <c r="N409" s="214" t="s">
        <v>51</v>
      </c>
      <c r="O409" s="86"/>
      <c r="P409" s="215">
        <f>O409*H409</f>
        <v>0</v>
      </c>
      <c r="Q409" s="215">
        <v>0.0099000000000000008</v>
      </c>
      <c r="R409" s="215">
        <f>Q409*H409</f>
        <v>0.00026729999999999999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349</v>
      </c>
      <c r="AT409" s="217" t="s">
        <v>135</v>
      </c>
      <c r="AU409" s="217" t="s">
        <v>90</v>
      </c>
      <c r="AY409" s="18" t="s">
        <v>133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8" t="s">
        <v>88</v>
      </c>
      <c r="BK409" s="218">
        <f>ROUND(I409*H409,2)</f>
        <v>0</v>
      </c>
      <c r="BL409" s="18" t="s">
        <v>349</v>
      </c>
      <c r="BM409" s="217" t="s">
        <v>506</v>
      </c>
    </row>
    <row r="410" s="2" customFormat="1">
      <c r="A410" s="40"/>
      <c r="B410" s="41"/>
      <c r="C410" s="42"/>
      <c r="D410" s="219" t="s">
        <v>142</v>
      </c>
      <c r="E410" s="42"/>
      <c r="F410" s="220" t="s">
        <v>507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8" t="s">
        <v>142</v>
      </c>
      <c r="AU410" s="18" t="s">
        <v>90</v>
      </c>
    </row>
    <row r="411" s="13" customFormat="1">
      <c r="A411" s="13"/>
      <c r="B411" s="224"/>
      <c r="C411" s="225"/>
      <c r="D411" s="226" t="s">
        <v>144</v>
      </c>
      <c r="E411" s="227" t="s">
        <v>19</v>
      </c>
      <c r="F411" s="228" t="s">
        <v>145</v>
      </c>
      <c r="G411" s="225"/>
      <c r="H411" s="227" t="s">
        <v>19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144</v>
      </c>
      <c r="AU411" s="234" t="s">
        <v>90</v>
      </c>
      <c r="AV411" s="13" t="s">
        <v>88</v>
      </c>
      <c r="AW411" s="13" t="s">
        <v>42</v>
      </c>
      <c r="AX411" s="13" t="s">
        <v>80</v>
      </c>
      <c r="AY411" s="234" t="s">
        <v>133</v>
      </c>
    </row>
    <row r="412" s="13" customFormat="1">
      <c r="A412" s="13"/>
      <c r="B412" s="224"/>
      <c r="C412" s="225"/>
      <c r="D412" s="226" t="s">
        <v>144</v>
      </c>
      <c r="E412" s="227" t="s">
        <v>19</v>
      </c>
      <c r="F412" s="228" t="s">
        <v>501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144</v>
      </c>
      <c r="AU412" s="234" t="s">
        <v>90</v>
      </c>
      <c r="AV412" s="13" t="s">
        <v>88</v>
      </c>
      <c r="AW412" s="13" t="s">
        <v>42</v>
      </c>
      <c r="AX412" s="13" t="s">
        <v>80</v>
      </c>
      <c r="AY412" s="234" t="s">
        <v>133</v>
      </c>
    </row>
    <row r="413" s="14" customFormat="1">
      <c r="A413" s="14"/>
      <c r="B413" s="235"/>
      <c r="C413" s="236"/>
      <c r="D413" s="226" t="s">
        <v>144</v>
      </c>
      <c r="E413" s="237" t="s">
        <v>19</v>
      </c>
      <c r="F413" s="238" t="s">
        <v>508</v>
      </c>
      <c r="G413" s="236"/>
      <c r="H413" s="239">
        <v>0.027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144</v>
      </c>
      <c r="AU413" s="245" t="s">
        <v>90</v>
      </c>
      <c r="AV413" s="14" t="s">
        <v>90</v>
      </c>
      <c r="AW413" s="14" t="s">
        <v>42</v>
      </c>
      <c r="AX413" s="14" t="s">
        <v>88</v>
      </c>
      <c r="AY413" s="245" t="s">
        <v>133</v>
      </c>
    </row>
    <row r="414" s="2" customFormat="1" ht="33" customHeight="1">
      <c r="A414" s="40"/>
      <c r="B414" s="41"/>
      <c r="C414" s="206" t="s">
        <v>509</v>
      </c>
      <c r="D414" s="206" t="s">
        <v>135</v>
      </c>
      <c r="E414" s="207" t="s">
        <v>510</v>
      </c>
      <c r="F414" s="208" t="s">
        <v>511</v>
      </c>
      <c r="G414" s="209" t="s">
        <v>163</v>
      </c>
      <c r="H414" s="210">
        <v>5.1360000000000001</v>
      </c>
      <c r="I414" s="211"/>
      <c r="J414" s="212">
        <f>ROUND(I414*H414,2)</f>
        <v>0</v>
      </c>
      <c r="K414" s="208" t="s">
        <v>139</v>
      </c>
      <c r="L414" s="46"/>
      <c r="M414" s="213" t="s">
        <v>19</v>
      </c>
      <c r="N414" s="214" t="s">
        <v>51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349</v>
      </c>
      <c r="AT414" s="217" t="s">
        <v>135</v>
      </c>
      <c r="AU414" s="217" t="s">
        <v>90</v>
      </c>
      <c r="AY414" s="18" t="s">
        <v>133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8" t="s">
        <v>88</v>
      </c>
      <c r="BK414" s="218">
        <f>ROUND(I414*H414,2)</f>
        <v>0</v>
      </c>
      <c r="BL414" s="18" t="s">
        <v>349</v>
      </c>
      <c r="BM414" s="217" t="s">
        <v>512</v>
      </c>
    </row>
    <row r="415" s="2" customFormat="1">
      <c r="A415" s="40"/>
      <c r="B415" s="41"/>
      <c r="C415" s="42"/>
      <c r="D415" s="219" t="s">
        <v>142</v>
      </c>
      <c r="E415" s="42"/>
      <c r="F415" s="220" t="s">
        <v>513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8" t="s">
        <v>142</v>
      </c>
      <c r="AU415" s="18" t="s">
        <v>90</v>
      </c>
    </row>
    <row r="416" s="13" customFormat="1">
      <c r="A416" s="13"/>
      <c r="B416" s="224"/>
      <c r="C416" s="225"/>
      <c r="D416" s="226" t="s">
        <v>144</v>
      </c>
      <c r="E416" s="227" t="s">
        <v>19</v>
      </c>
      <c r="F416" s="228" t="s">
        <v>145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144</v>
      </c>
      <c r="AU416" s="234" t="s">
        <v>90</v>
      </c>
      <c r="AV416" s="13" t="s">
        <v>88</v>
      </c>
      <c r="AW416" s="13" t="s">
        <v>42</v>
      </c>
      <c r="AX416" s="13" t="s">
        <v>80</v>
      </c>
      <c r="AY416" s="234" t="s">
        <v>133</v>
      </c>
    </row>
    <row r="417" s="13" customFormat="1">
      <c r="A417" s="13"/>
      <c r="B417" s="224"/>
      <c r="C417" s="225"/>
      <c r="D417" s="226" t="s">
        <v>144</v>
      </c>
      <c r="E417" s="227" t="s">
        <v>19</v>
      </c>
      <c r="F417" s="228" t="s">
        <v>514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144</v>
      </c>
      <c r="AU417" s="234" t="s">
        <v>90</v>
      </c>
      <c r="AV417" s="13" t="s">
        <v>88</v>
      </c>
      <c r="AW417" s="13" t="s">
        <v>42</v>
      </c>
      <c r="AX417" s="13" t="s">
        <v>80</v>
      </c>
      <c r="AY417" s="234" t="s">
        <v>133</v>
      </c>
    </row>
    <row r="418" s="14" customFormat="1">
      <c r="A418" s="14"/>
      <c r="B418" s="235"/>
      <c r="C418" s="236"/>
      <c r="D418" s="226" t="s">
        <v>144</v>
      </c>
      <c r="E418" s="237" t="s">
        <v>19</v>
      </c>
      <c r="F418" s="238" t="s">
        <v>515</v>
      </c>
      <c r="G418" s="236"/>
      <c r="H418" s="239">
        <v>1.536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144</v>
      </c>
      <c r="AU418" s="245" t="s">
        <v>90</v>
      </c>
      <c r="AV418" s="14" t="s">
        <v>90</v>
      </c>
      <c r="AW418" s="14" t="s">
        <v>42</v>
      </c>
      <c r="AX418" s="14" t="s">
        <v>80</v>
      </c>
      <c r="AY418" s="245" t="s">
        <v>133</v>
      </c>
    </row>
    <row r="419" s="13" customFormat="1">
      <c r="A419" s="13"/>
      <c r="B419" s="224"/>
      <c r="C419" s="225"/>
      <c r="D419" s="226" t="s">
        <v>144</v>
      </c>
      <c r="E419" s="227" t="s">
        <v>19</v>
      </c>
      <c r="F419" s="228" t="s">
        <v>516</v>
      </c>
      <c r="G419" s="225"/>
      <c r="H419" s="227" t="s">
        <v>19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144</v>
      </c>
      <c r="AU419" s="234" t="s">
        <v>90</v>
      </c>
      <c r="AV419" s="13" t="s">
        <v>88</v>
      </c>
      <c r="AW419" s="13" t="s">
        <v>42</v>
      </c>
      <c r="AX419" s="13" t="s">
        <v>80</v>
      </c>
      <c r="AY419" s="234" t="s">
        <v>133</v>
      </c>
    </row>
    <row r="420" s="14" customFormat="1">
      <c r="A420" s="14"/>
      <c r="B420" s="235"/>
      <c r="C420" s="236"/>
      <c r="D420" s="226" t="s">
        <v>144</v>
      </c>
      <c r="E420" s="237" t="s">
        <v>19</v>
      </c>
      <c r="F420" s="238" t="s">
        <v>517</v>
      </c>
      <c r="G420" s="236"/>
      <c r="H420" s="239">
        <v>3.6000000000000001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144</v>
      </c>
      <c r="AU420" s="245" t="s">
        <v>90</v>
      </c>
      <c r="AV420" s="14" t="s">
        <v>90</v>
      </c>
      <c r="AW420" s="14" t="s">
        <v>42</v>
      </c>
      <c r="AX420" s="14" t="s">
        <v>80</v>
      </c>
      <c r="AY420" s="245" t="s">
        <v>133</v>
      </c>
    </row>
    <row r="421" s="15" customFormat="1">
      <c r="A421" s="15"/>
      <c r="B421" s="256"/>
      <c r="C421" s="257"/>
      <c r="D421" s="226" t="s">
        <v>144</v>
      </c>
      <c r="E421" s="258" t="s">
        <v>19</v>
      </c>
      <c r="F421" s="259" t="s">
        <v>247</v>
      </c>
      <c r="G421" s="257"/>
      <c r="H421" s="260">
        <v>5.1360000000000001</v>
      </c>
      <c r="I421" s="261"/>
      <c r="J421" s="257"/>
      <c r="K421" s="257"/>
      <c r="L421" s="262"/>
      <c r="M421" s="263"/>
      <c r="N421" s="264"/>
      <c r="O421" s="264"/>
      <c r="P421" s="264"/>
      <c r="Q421" s="264"/>
      <c r="R421" s="264"/>
      <c r="S421" s="264"/>
      <c r="T421" s="26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6" t="s">
        <v>144</v>
      </c>
      <c r="AU421" s="266" t="s">
        <v>90</v>
      </c>
      <c r="AV421" s="15" t="s">
        <v>140</v>
      </c>
      <c r="AW421" s="15" t="s">
        <v>42</v>
      </c>
      <c r="AX421" s="15" t="s">
        <v>88</v>
      </c>
      <c r="AY421" s="266" t="s">
        <v>133</v>
      </c>
    </row>
    <row r="422" s="2" customFormat="1" ht="37.8" customHeight="1">
      <c r="A422" s="40"/>
      <c r="B422" s="41"/>
      <c r="C422" s="206" t="s">
        <v>518</v>
      </c>
      <c r="D422" s="206" t="s">
        <v>135</v>
      </c>
      <c r="E422" s="207" t="s">
        <v>519</v>
      </c>
      <c r="F422" s="208" t="s">
        <v>520</v>
      </c>
      <c r="G422" s="209" t="s">
        <v>307</v>
      </c>
      <c r="H422" s="210">
        <v>4.5</v>
      </c>
      <c r="I422" s="211"/>
      <c r="J422" s="212">
        <f>ROUND(I422*H422,2)</f>
        <v>0</v>
      </c>
      <c r="K422" s="208" t="s">
        <v>139</v>
      </c>
      <c r="L422" s="46"/>
      <c r="M422" s="213" t="s">
        <v>19</v>
      </c>
      <c r="N422" s="214" t="s">
        <v>51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349</v>
      </c>
      <c r="AT422" s="217" t="s">
        <v>135</v>
      </c>
      <c r="AU422" s="217" t="s">
        <v>90</v>
      </c>
      <c r="AY422" s="18" t="s">
        <v>133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8" t="s">
        <v>88</v>
      </c>
      <c r="BK422" s="218">
        <f>ROUND(I422*H422,2)</f>
        <v>0</v>
      </c>
      <c r="BL422" s="18" t="s">
        <v>349</v>
      </c>
      <c r="BM422" s="217" t="s">
        <v>521</v>
      </c>
    </row>
    <row r="423" s="2" customFormat="1">
      <c r="A423" s="40"/>
      <c r="B423" s="41"/>
      <c r="C423" s="42"/>
      <c r="D423" s="219" t="s">
        <v>142</v>
      </c>
      <c r="E423" s="42"/>
      <c r="F423" s="220" t="s">
        <v>522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8" t="s">
        <v>142</v>
      </c>
      <c r="AU423" s="18" t="s">
        <v>90</v>
      </c>
    </row>
    <row r="424" s="13" customFormat="1">
      <c r="A424" s="13"/>
      <c r="B424" s="224"/>
      <c r="C424" s="225"/>
      <c r="D424" s="226" t="s">
        <v>144</v>
      </c>
      <c r="E424" s="227" t="s">
        <v>19</v>
      </c>
      <c r="F424" s="228" t="s">
        <v>145</v>
      </c>
      <c r="G424" s="225"/>
      <c r="H424" s="227" t="s">
        <v>19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144</v>
      </c>
      <c r="AU424" s="234" t="s">
        <v>90</v>
      </c>
      <c r="AV424" s="13" t="s">
        <v>88</v>
      </c>
      <c r="AW424" s="13" t="s">
        <v>42</v>
      </c>
      <c r="AX424" s="13" t="s">
        <v>80</v>
      </c>
      <c r="AY424" s="234" t="s">
        <v>133</v>
      </c>
    </row>
    <row r="425" s="13" customFormat="1">
      <c r="A425" s="13"/>
      <c r="B425" s="224"/>
      <c r="C425" s="225"/>
      <c r="D425" s="226" t="s">
        <v>144</v>
      </c>
      <c r="E425" s="227" t="s">
        <v>19</v>
      </c>
      <c r="F425" s="228" t="s">
        <v>523</v>
      </c>
      <c r="G425" s="225"/>
      <c r="H425" s="227" t="s">
        <v>19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144</v>
      </c>
      <c r="AU425" s="234" t="s">
        <v>90</v>
      </c>
      <c r="AV425" s="13" t="s">
        <v>88</v>
      </c>
      <c r="AW425" s="13" t="s">
        <v>42</v>
      </c>
      <c r="AX425" s="13" t="s">
        <v>80</v>
      </c>
      <c r="AY425" s="234" t="s">
        <v>133</v>
      </c>
    </row>
    <row r="426" s="14" customFormat="1">
      <c r="A426" s="14"/>
      <c r="B426" s="235"/>
      <c r="C426" s="236"/>
      <c r="D426" s="226" t="s">
        <v>144</v>
      </c>
      <c r="E426" s="237" t="s">
        <v>19</v>
      </c>
      <c r="F426" s="238" t="s">
        <v>361</v>
      </c>
      <c r="G426" s="236"/>
      <c r="H426" s="239">
        <v>4.5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144</v>
      </c>
      <c r="AU426" s="245" t="s">
        <v>90</v>
      </c>
      <c r="AV426" s="14" t="s">
        <v>90</v>
      </c>
      <c r="AW426" s="14" t="s">
        <v>42</v>
      </c>
      <c r="AX426" s="14" t="s">
        <v>88</v>
      </c>
      <c r="AY426" s="245" t="s">
        <v>133</v>
      </c>
    </row>
    <row r="427" s="2" customFormat="1" ht="24.15" customHeight="1">
      <c r="A427" s="40"/>
      <c r="B427" s="41"/>
      <c r="C427" s="206" t="s">
        <v>524</v>
      </c>
      <c r="D427" s="206" t="s">
        <v>135</v>
      </c>
      <c r="E427" s="207" t="s">
        <v>525</v>
      </c>
      <c r="F427" s="208" t="s">
        <v>526</v>
      </c>
      <c r="G427" s="209" t="s">
        <v>163</v>
      </c>
      <c r="H427" s="210">
        <v>3.4710000000000001</v>
      </c>
      <c r="I427" s="211"/>
      <c r="J427" s="212">
        <f>ROUND(I427*H427,2)</f>
        <v>0</v>
      </c>
      <c r="K427" s="208" t="s">
        <v>139</v>
      </c>
      <c r="L427" s="46"/>
      <c r="M427" s="213" t="s">
        <v>19</v>
      </c>
      <c r="N427" s="214" t="s">
        <v>51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349</v>
      </c>
      <c r="AT427" s="217" t="s">
        <v>135</v>
      </c>
      <c r="AU427" s="217" t="s">
        <v>90</v>
      </c>
      <c r="AY427" s="18" t="s">
        <v>133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8" t="s">
        <v>88</v>
      </c>
      <c r="BK427" s="218">
        <f>ROUND(I427*H427,2)</f>
        <v>0</v>
      </c>
      <c r="BL427" s="18" t="s">
        <v>349</v>
      </c>
      <c r="BM427" s="217" t="s">
        <v>527</v>
      </c>
    </row>
    <row r="428" s="2" customFormat="1">
      <c r="A428" s="40"/>
      <c r="B428" s="41"/>
      <c r="C428" s="42"/>
      <c r="D428" s="219" t="s">
        <v>142</v>
      </c>
      <c r="E428" s="42"/>
      <c r="F428" s="220" t="s">
        <v>528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8" t="s">
        <v>142</v>
      </c>
      <c r="AU428" s="18" t="s">
        <v>90</v>
      </c>
    </row>
    <row r="429" s="13" customFormat="1">
      <c r="A429" s="13"/>
      <c r="B429" s="224"/>
      <c r="C429" s="225"/>
      <c r="D429" s="226" t="s">
        <v>144</v>
      </c>
      <c r="E429" s="227" t="s">
        <v>19</v>
      </c>
      <c r="F429" s="228" t="s">
        <v>145</v>
      </c>
      <c r="G429" s="225"/>
      <c r="H429" s="227" t="s">
        <v>19</v>
      </c>
      <c r="I429" s="229"/>
      <c r="J429" s="225"/>
      <c r="K429" s="225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144</v>
      </c>
      <c r="AU429" s="234" t="s">
        <v>90</v>
      </c>
      <c r="AV429" s="13" t="s">
        <v>88</v>
      </c>
      <c r="AW429" s="13" t="s">
        <v>42</v>
      </c>
      <c r="AX429" s="13" t="s">
        <v>80</v>
      </c>
      <c r="AY429" s="234" t="s">
        <v>133</v>
      </c>
    </row>
    <row r="430" s="13" customFormat="1">
      <c r="A430" s="13"/>
      <c r="B430" s="224"/>
      <c r="C430" s="225"/>
      <c r="D430" s="226" t="s">
        <v>144</v>
      </c>
      <c r="E430" s="227" t="s">
        <v>19</v>
      </c>
      <c r="F430" s="228" t="s">
        <v>529</v>
      </c>
      <c r="G430" s="225"/>
      <c r="H430" s="227" t="s">
        <v>19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144</v>
      </c>
      <c r="AU430" s="234" t="s">
        <v>90</v>
      </c>
      <c r="AV430" s="13" t="s">
        <v>88</v>
      </c>
      <c r="AW430" s="13" t="s">
        <v>42</v>
      </c>
      <c r="AX430" s="13" t="s">
        <v>80</v>
      </c>
      <c r="AY430" s="234" t="s">
        <v>133</v>
      </c>
    </row>
    <row r="431" s="14" customFormat="1">
      <c r="A431" s="14"/>
      <c r="B431" s="235"/>
      <c r="C431" s="236"/>
      <c r="D431" s="226" t="s">
        <v>144</v>
      </c>
      <c r="E431" s="237" t="s">
        <v>19</v>
      </c>
      <c r="F431" s="238" t="s">
        <v>530</v>
      </c>
      <c r="G431" s="236"/>
      <c r="H431" s="239">
        <v>0.315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144</v>
      </c>
      <c r="AU431" s="245" t="s">
        <v>90</v>
      </c>
      <c r="AV431" s="14" t="s">
        <v>90</v>
      </c>
      <c r="AW431" s="14" t="s">
        <v>42</v>
      </c>
      <c r="AX431" s="14" t="s">
        <v>80</v>
      </c>
      <c r="AY431" s="245" t="s">
        <v>133</v>
      </c>
    </row>
    <row r="432" s="13" customFormat="1">
      <c r="A432" s="13"/>
      <c r="B432" s="224"/>
      <c r="C432" s="225"/>
      <c r="D432" s="226" t="s">
        <v>144</v>
      </c>
      <c r="E432" s="227" t="s">
        <v>19</v>
      </c>
      <c r="F432" s="228" t="s">
        <v>531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144</v>
      </c>
      <c r="AU432" s="234" t="s">
        <v>90</v>
      </c>
      <c r="AV432" s="13" t="s">
        <v>88</v>
      </c>
      <c r="AW432" s="13" t="s">
        <v>42</v>
      </c>
      <c r="AX432" s="13" t="s">
        <v>80</v>
      </c>
      <c r="AY432" s="234" t="s">
        <v>133</v>
      </c>
    </row>
    <row r="433" s="14" customFormat="1">
      <c r="A433" s="14"/>
      <c r="B433" s="235"/>
      <c r="C433" s="236"/>
      <c r="D433" s="226" t="s">
        <v>144</v>
      </c>
      <c r="E433" s="237" t="s">
        <v>19</v>
      </c>
      <c r="F433" s="238" t="s">
        <v>515</v>
      </c>
      <c r="G433" s="236"/>
      <c r="H433" s="239">
        <v>1.536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144</v>
      </c>
      <c r="AU433" s="245" t="s">
        <v>90</v>
      </c>
      <c r="AV433" s="14" t="s">
        <v>90</v>
      </c>
      <c r="AW433" s="14" t="s">
        <v>42</v>
      </c>
      <c r="AX433" s="14" t="s">
        <v>80</v>
      </c>
      <c r="AY433" s="245" t="s">
        <v>133</v>
      </c>
    </row>
    <row r="434" s="13" customFormat="1">
      <c r="A434" s="13"/>
      <c r="B434" s="224"/>
      <c r="C434" s="225"/>
      <c r="D434" s="226" t="s">
        <v>144</v>
      </c>
      <c r="E434" s="227" t="s">
        <v>19</v>
      </c>
      <c r="F434" s="228" t="s">
        <v>532</v>
      </c>
      <c r="G434" s="225"/>
      <c r="H434" s="227" t="s">
        <v>19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144</v>
      </c>
      <c r="AU434" s="234" t="s">
        <v>90</v>
      </c>
      <c r="AV434" s="13" t="s">
        <v>88</v>
      </c>
      <c r="AW434" s="13" t="s">
        <v>42</v>
      </c>
      <c r="AX434" s="13" t="s">
        <v>80</v>
      </c>
      <c r="AY434" s="234" t="s">
        <v>133</v>
      </c>
    </row>
    <row r="435" s="14" customFormat="1">
      <c r="A435" s="14"/>
      <c r="B435" s="235"/>
      <c r="C435" s="236"/>
      <c r="D435" s="226" t="s">
        <v>144</v>
      </c>
      <c r="E435" s="237" t="s">
        <v>19</v>
      </c>
      <c r="F435" s="238" t="s">
        <v>533</v>
      </c>
      <c r="G435" s="236"/>
      <c r="H435" s="239">
        <v>1.6200000000000001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144</v>
      </c>
      <c r="AU435" s="245" t="s">
        <v>90</v>
      </c>
      <c r="AV435" s="14" t="s">
        <v>90</v>
      </c>
      <c r="AW435" s="14" t="s">
        <v>42</v>
      </c>
      <c r="AX435" s="14" t="s">
        <v>80</v>
      </c>
      <c r="AY435" s="245" t="s">
        <v>133</v>
      </c>
    </row>
    <row r="436" s="15" customFormat="1">
      <c r="A436" s="15"/>
      <c r="B436" s="256"/>
      <c r="C436" s="257"/>
      <c r="D436" s="226" t="s">
        <v>144</v>
      </c>
      <c r="E436" s="258" t="s">
        <v>19</v>
      </c>
      <c r="F436" s="259" t="s">
        <v>247</v>
      </c>
      <c r="G436" s="257"/>
      <c r="H436" s="260">
        <v>3.4710000000000001</v>
      </c>
      <c r="I436" s="261"/>
      <c r="J436" s="257"/>
      <c r="K436" s="257"/>
      <c r="L436" s="262"/>
      <c r="M436" s="263"/>
      <c r="N436" s="264"/>
      <c r="O436" s="264"/>
      <c r="P436" s="264"/>
      <c r="Q436" s="264"/>
      <c r="R436" s="264"/>
      <c r="S436" s="264"/>
      <c r="T436" s="26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6" t="s">
        <v>144</v>
      </c>
      <c r="AU436" s="266" t="s">
        <v>90</v>
      </c>
      <c r="AV436" s="15" t="s">
        <v>140</v>
      </c>
      <c r="AW436" s="15" t="s">
        <v>42</v>
      </c>
      <c r="AX436" s="15" t="s">
        <v>88</v>
      </c>
      <c r="AY436" s="266" t="s">
        <v>133</v>
      </c>
    </row>
    <row r="437" s="2" customFormat="1" ht="33" customHeight="1">
      <c r="A437" s="40"/>
      <c r="B437" s="41"/>
      <c r="C437" s="206" t="s">
        <v>534</v>
      </c>
      <c r="D437" s="206" t="s">
        <v>135</v>
      </c>
      <c r="E437" s="207" t="s">
        <v>535</v>
      </c>
      <c r="F437" s="208" t="s">
        <v>536</v>
      </c>
      <c r="G437" s="209" t="s">
        <v>163</v>
      </c>
      <c r="H437" s="210">
        <v>31.239000000000001</v>
      </c>
      <c r="I437" s="211"/>
      <c r="J437" s="212">
        <f>ROUND(I437*H437,2)</f>
        <v>0</v>
      </c>
      <c r="K437" s="208" t="s">
        <v>139</v>
      </c>
      <c r="L437" s="46"/>
      <c r="M437" s="213" t="s">
        <v>19</v>
      </c>
      <c r="N437" s="214" t="s">
        <v>51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349</v>
      </c>
      <c r="AT437" s="217" t="s">
        <v>135</v>
      </c>
      <c r="AU437" s="217" t="s">
        <v>90</v>
      </c>
      <c r="AY437" s="18" t="s">
        <v>133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88</v>
      </c>
      <c r="BK437" s="218">
        <f>ROUND(I437*H437,2)</f>
        <v>0</v>
      </c>
      <c r="BL437" s="18" t="s">
        <v>349</v>
      </c>
      <c r="BM437" s="217" t="s">
        <v>537</v>
      </c>
    </row>
    <row r="438" s="2" customFormat="1">
      <c r="A438" s="40"/>
      <c r="B438" s="41"/>
      <c r="C438" s="42"/>
      <c r="D438" s="219" t="s">
        <v>142</v>
      </c>
      <c r="E438" s="42"/>
      <c r="F438" s="220" t="s">
        <v>538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8" t="s">
        <v>142</v>
      </c>
      <c r="AU438" s="18" t="s">
        <v>90</v>
      </c>
    </row>
    <row r="439" s="13" customFormat="1">
      <c r="A439" s="13"/>
      <c r="B439" s="224"/>
      <c r="C439" s="225"/>
      <c r="D439" s="226" t="s">
        <v>144</v>
      </c>
      <c r="E439" s="227" t="s">
        <v>19</v>
      </c>
      <c r="F439" s="228" t="s">
        <v>145</v>
      </c>
      <c r="G439" s="225"/>
      <c r="H439" s="227" t="s">
        <v>19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144</v>
      </c>
      <c r="AU439" s="234" t="s">
        <v>90</v>
      </c>
      <c r="AV439" s="13" t="s">
        <v>88</v>
      </c>
      <c r="AW439" s="13" t="s">
        <v>42</v>
      </c>
      <c r="AX439" s="13" t="s">
        <v>80</v>
      </c>
      <c r="AY439" s="234" t="s">
        <v>133</v>
      </c>
    </row>
    <row r="440" s="13" customFormat="1">
      <c r="A440" s="13"/>
      <c r="B440" s="224"/>
      <c r="C440" s="225"/>
      <c r="D440" s="226" t="s">
        <v>144</v>
      </c>
      <c r="E440" s="227" t="s">
        <v>19</v>
      </c>
      <c r="F440" s="228" t="s">
        <v>539</v>
      </c>
      <c r="G440" s="225"/>
      <c r="H440" s="227" t="s">
        <v>19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144</v>
      </c>
      <c r="AU440" s="234" t="s">
        <v>90</v>
      </c>
      <c r="AV440" s="13" t="s">
        <v>88</v>
      </c>
      <c r="AW440" s="13" t="s">
        <v>42</v>
      </c>
      <c r="AX440" s="13" t="s">
        <v>80</v>
      </c>
      <c r="AY440" s="234" t="s">
        <v>133</v>
      </c>
    </row>
    <row r="441" s="13" customFormat="1">
      <c r="A441" s="13"/>
      <c r="B441" s="224"/>
      <c r="C441" s="225"/>
      <c r="D441" s="226" t="s">
        <v>144</v>
      </c>
      <c r="E441" s="227" t="s">
        <v>19</v>
      </c>
      <c r="F441" s="228" t="s">
        <v>529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144</v>
      </c>
      <c r="AU441" s="234" t="s">
        <v>90</v>
      </c>
      <c r="AV441" s="13" t="s">
        <v>88</v>
      </c>
      <c r="AW441" s="13" t="s">
        <v>42</v>
      </c>
      <c r="AX441" s="13" t="s">
        <v>80</v>
      </c>
      <c r="AY441" s="234" t="s">
        <v>133</v>
      </c>
    </row>
    <row r="442" s="14" customFormat="1">
      <c r="A442" s="14"/>
      <c r="B442" s="235"/>
      <c r="C442" s="236"/>
      <c r="D442" s="226" t="s">
        <v>144</v>
      </c>
      <c r="E442" s="237" t="s">
        <v>19</v>
      </c>
      <c r="F442" s="238" t="s">
        <v>540</v>
      </c>
      <c r="G442" s="236"/>
      <c r="H442" s="239">
        <v>2.835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144</v>
      </c>
      <c r="AU442" s="245" t="s">
        <v>90</v>
      </c>
      <c r="AV442" s="14" t="s">
        <v>90</v>
      </c>
      <c r="AW442" s="14" t="s">
        <v>42</v>
      </c>
      <c r="AX442" s="14" t="s">
        <v>80</v>
      </c>
      <c r="AY442" s="245" t="s">
        <v>133</v>
      </c>
    </row>
    <row r="443" s="13" customFormat="1">
      <c r="A443" s="13"/>
      <c r="B443" s="224"/>
      <c r="C443" s="225"/>
      <c r="D443" s="226" t="s">
        <v>144</v>
      </c>
      <c r="E443" s="227" t="s">
        <v>19</v>
      </c>
      <c r="F443" s="228" t="s">
        <v>531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144</v>
      </c>
      <c r="AU443" s="234" t="s">
        <v>90</v>
      </c>
      <c r="AV443" s="13" t="s">
        <v>88</v>
      </c>
      <c r="AW443" s="13" t="s">
        <v>42</v>
      </c>
      <c r="AX443" s="13" t="s">
        <v>80</v>
      </c>
      <c r="AY443" s="234" t="s">
        <v>133</v>
      </c>
    </row>
    <row r="444" s="14" customFormat="1">
      <c r="A444" s="14"/>
      <c r="B444" s="235"/>
      <c r="C444" s="236"/>
      <c r="D444" s="226" t="s">
        <v>144</v>
      </c>
      <c r="E444" s="237" t="s">
        <v>19</v>
      </c>
      <c r="F444" s="238" t="s">
        <v>541</v>
      </c>
      <c r="G444" s="236"/>
      <c r="H444" s="239">
        <v>13.824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144</v>
      </c>
      <c r="AU444" s="245" t="s">
        <v>90</v>
      </c>
      <c r="AV444" s="14" t="s">
        <v>90</v>
      </c>
      <c r="AW444" s="14" t="s">
        <v>42</v>
      </c>
      <c r="AX444" s="14" t="s">
        <v>80</v>
      </c>
      <c r="AY444" s="245" t="s">
        <v>133</v>
      </c>
    </row>
    <row r="445" s="13" customFormat="1">
      <c r="A445" s="13"/>
      <c r="B445" s="224"/>
      <c r="C445" s="225"/>
      <c r="D445" s="226" t="s">
        <v>144</v>
      </c>
      <c r="E445" s="227" t="s">
        <v>19</v>
      </c>
      <c r="F445" s="228" t="s">
        <v>532</v>
      </c>
      <c r="G445" s="225"/>
      <c r="H445" s="227" t="s">
        <v>19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144</v>
      </c>
      <c r="AU445" s="234" t="s">
        <v>90</v>
      </c>
      <c r="AV445" s="13" t="s">
        <v>88</v>
      </c>
      <c r="AW445" s="13" t="s">
        <v>42</v>
      </c>
      <c r="AX445" s="13" t="s">
        <v>80</v>
      </c>
      <c r="AY445" s="234" t="s">
        <v>133</v>
      </c>
    </row>
    <row r="446" s="14" customFormat="1">
      <c r="A446" s="14"/>
      <c r="B446" s="235"/>
      <c r="C446" s="236"/>
      <c r="D446" s="226" t="s">
        <v>144</v>
      </c>
      <c r="E446" s="237" t="s">
        <v>19</v>
      </c>
      <c r="F446" s="238" t="s">
        <v>542</v>
      </c>
      <c r="G446" s="236"/>
      <c r="H446" s="239">
        <v>14.58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144</v>
      </c>
      <c r="AU446" s="245" t="s">
        <v>90</v>
      </c>
      <c r="AV446" s="14" t="s">
        <v>90</v>
      </c>
      <c r="AW446" s="14" t="s">
        <v>42</v>
      </c>
      <c r="AX446" s="14" t="s">
        <v>80</v>
      </c>
      <c r="AY446" s="245" t="s">
        <v>133</v>
      </c>
    </row>
    <row r="447" s="15" customFormat="1">
      <c r="A447" s="15"/>
      <c r="B447" s="256"/>
      <c r="C447" s="257"/>
      <c r="D447" s="226" t="s">
        <v>144</v>
      </c>
      <c r="E447" s="258" t="s">
        <v>19</v>
      </c>
      <c r="F447" s="259" t="s">
        <v>247</v>
      </c>
      <c r="G447" s="257"/>
      <c r="H447" s="260">
        <v>31.239000000000001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6" t="s">
        <v>144</v>
      </c>
      <c r="AU447" s="266" t="s">
        <v>90</v>
      </c>
      <c r="AV447" s="15" t="s">
        <v>140</v>
      </c>
      <c r="AW447" s="15" t="s">
        <v>42</v>
      </c>
      <c r="AX447" s="15" t="s">
        <v>88</v>
      </c>
      <c r="AY447" s="266" t="s">
        <v>133</v>
      </c>
    </row>
    <row r="448" s="2" customFormat="1" ht="33" customHeight="1">
      <c r="A448" s="40"/>
      <c r="B448" s="41"/>
      <c r="C448" s="206" t="s">
        <v>543</v>
      </c>
      <c r="D448" s="206" t="s">
        <v>135</v>
      </c>
      <c r="E448" s="207" t="s">
        <v>544</v>
      </c>
      <c r="F448" s="208" t="s">
        <v>545</v>
      </c>
      <c r="G448" s="209" t="s">
        <v>307</v>
      </c>
      <c r="H448" s="210">
        <v>4.5</v>
      </c>
      <c r="I448" s="211"/>
      <c r="J448" s="212">
        <f>ROUND(I448*H448,2)</f>
        <v>0</v>
      </c>
      <c r="K448" s="208" t="s">
        <v>139</v>
      </c>
      <c r="L448" s="46"/>
      <c r="M448" s="213" t="s">
        <v>19</v>
      </c>
      <c r="N448" s="214" t="s">
        <v>51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349</v>
      </c>
      <c r="AT448" s="217" t="s">
        <v>135</v>
      </c>
      <c r="AU448" s="217" t="s">
        <v>90</v>
      </c>
      <c r="AY448" s="18" t="s">
        <v>133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8" t="s">
        <v>88</v>
      </c>
      <c r="BK448" s="218">
        <f>ROUND(I448*H448,2)</f>
        <v>0</v>
      </c>
      <c r="BL448" s="18" t="s">
        <v>349</v>
      </c>
      <c r="BM448" s="217" t="s">
        <v>546</v>
      </c>
    </row>
    <row r="449" s="2" customFormat="1">
      <c r="A449" s="40"/>
      <c r="B449" s="41"/>
      <c r="C449" s="42"/>
      <c r="D449" s="219" t="s">
        <v>142</v>
      </c>
      <c r="E449" s="42"/>
      <c r="F449" s="220" t="s">
        <v>547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8" t="s">
        <v>142</v>
      </c>
      <c r="AU449" s="18" t="s">
        <v>90</v>
      </c>
    </row>
    <row r="450" s="13" customFormat="1">
      <c r="A450" s="13"/>
      <c r="B450" s="224"/>
      <c r="C450" s="225"/>
      <c r="D450" s="226" t="s">
        <v>144</v>
      </c>
      <c r="E450" s="227" t="s">
        <v>19</v>
      </c>
      <c r="F450" s="228" t="s">
        <v>145</v>
      </c>
      <c r="G450" s="225"/>
      <c r="H450" s="227" t="s">
        <v>19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144</v>
      </c>
      <c r="AU450" s="234" t="s">
        <v>90</v>
      </c>
      <c r="AV450" s="13" t="s">
        <v>88</v>
      </c>
      <c r="AW450" s="13" t="s">
        <v>42</v>
      </c>
      <c r="AX450" s="13" t="s">
        <v>80</v>
      </c>
      <c r="AY450" s="234" t="s">
        <v>133</v>
      </c>
    </row>
    <row r="451" s="13" customFormat="1">
      <c r="A451" s="13"/>
      <c r="B451" s="224"/>
      <c r="C451" s="225"/>
      <c r="D451" s="226" t="s">
        <v>144</v>
      </c>
      <c r="E451" s="227" t="s">
        <v>19</v>
      </c>
      <c r="F451" s="228" t="s">
        <v>548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144</v>
      </c>
      <c r="AU451" s="234" t="s">
        <v>90</v>
      </c>
      <c r="AV451" s="13" t="s">
        <v>88</v>
      </c>
      <c r="AW451" s="13" t="s">
        <v>42</v>
      </c>
      <c r="AX451" s="13" t="s">
        <v>80</v>
      </c>
      <c r="AY451" s="234" t="s">
        <v>133</v>
      </c>
    </row>
    <row r="452" s="14" customFormat="1">
      <c r="A452" s="14"/>
      <c r="B452" s="235"/>
      <c r="C452" s="236"/>
      <c r="D452" s="226" t="s">
        <v>144</v>
      </c>
      <c r="E452" s="237" t="s">
        <v>19</v>
      </c>
      <c r="F452" s="238" t="s">
        <v>361</v>
      </c>
      <c r="G452" s="236"/>
      <c r="H452" s="239">
        <v>4.5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144</v>
      </c>
      <c r="AU452" s="245" t="s">
        <v>90</v>
      </c>
      <c r="AV452" s="14" t="s">
        <v>90</v>
      </c>
      <c r="AW452" s="14" t="s">
        <v>42</v>
      </c>
      <c r="AX452" s="14" t="s">
        <v>88</v>
      </c>
      <c r="AY452" s="245" t="s">
        <v>133</v>
      </c>
    </row>
    <row r="453" s="2" customFormat="1" ht="24.15" customHeight="1">
      <c r="A453" s="40"/>
      <c r="B453" s="41"/>
      <c r="C453" s="206" t="s">
        <v>549</v>
      </c>
      <c r="D453" s="206" t="s">
        <v>135</v>
      </c>
      <c r="E453" s="207" t="s">
        <v>550</v>
      </c>
      <c r="F453" s="208" t="s">
        <v>551</v>
      </c>
      <c r="G453" s="209" t="s">
        <v>163</v>
      </c>
      <c r="H453" s="210">
        <v>1.536</v>
      </c>
      <c r="I453" s="211"/>
      <c r="J453" s="212">
        <f>ROUND(I453*H453,2)</f>
        <v>0</v>
      </c>
      <c r="K453" s="208" t="s">
        <v>139</v>
      </c>
      <c r="L453" s="46"/>
      <c r="M453" s="213" t="s">
        <v>19</v>
      </c>
      <c r="N453" s="214" t="s">
        <v>51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349</v>
      </c>
      <c r="AT453" s="217" t="s">
        <v>135</v>
      </c>
      <c r="AU453" s="217" t="s">
        <v>90</v>
      </c>
      <c r="AY453" s="18" t="s">
        <v>133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88</v>
      </c>
      <c r="BK453" s="218">
        <f>ROUND(I453*H453,2)</f>
        <v>0</v>
      </c>
      <c r="BL453" s="18" t="s">
        <v>349</v>
      </c>
      <c r="BM453" s="217" t="s">
        <v>552</v>
      </c>
    </row>
    <row r="454" s="2" customFormat="1">
      <c r="A454" s="40"/>
      <c r="B454" s="41"/>
      <c r="C454" s="42"/>
      <c r="D454" s="219" t="s">
        <v>142</v>
      </c>
      <c r="E454" s="42"/>
      <c r="F454" s="220" t="s">
        <v>553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8" t="s">
        <v>142</v>
      </c>
      <c r="AU454" s="18" t="s">
        <v>90</v>
      </c>
    </row>
    <row r="455" s="13" customFormat="1">
      <c r="A455" s="13"/>
      <c r="B455" s="224"/>
      <c r="C455" s="225"/>
      <c r="D455" s="226" t="s">
        <v>144</v>
      </c>
      <c r="E455" s="227" t="s">
        <v>19</v>
      </c>
      <c r="F455" s="228" t="s">
        <v>145</v>
      </c>
      <c r="G455" s="225"/>
      <c r="H455" s="227" t="s">
        <v>19</v>
      </c>
      <c r="I455" s="229"/>
      <c r="J455" s="225"/>
      <c r="K455" s="225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144</v>
      </c>
      <c r="AU455" s="234" t="s">
        <v>90</v>
      </c>
      <c r="AV455" s="13" t="s">
        <v>88</v>
      </c>
      <c r="AW455" s="13" t="s">
        <v>42</v>
      </c>
      <c r="AX455" s="13" t="s">
        <v>80</v>
      </c>
      <c r="AY455" s="234" t="s">
        <v>133</v>
      </c>
    </row>
    <row r="456" s="13" customFormat="1">
      <c r="A456" s="13"/>
      <c r="B456" s="224"/>
      <c r="C456" s="225"/>
      <c r="D456" s="226" t="s">
        <v>144</v>
      </c>
      <c r="E456" s="227" t="s">
        <v>19</v>
      </c>
      <c r="F456" s="228" t="s">
        <v>554</v>
      </c>
      <c r="G456" s="225"/>
      <c r="H456" s="227" t="s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144</v>
      </c>
      <c r="AU456" s="234" t="s">
        <v>90</v>
      </c>
      <c r="AV456" s="13" t="s">
        <v>88</v>
      </c>
      <c r="AW456" s="13" t="s">
        <v>42</v>
      </c>
      <c r="AX456" s="13" t="s">
        <v>80</v>
      </c>
      <c r="AY456" s="234" t="s">
        <v>133</v>
      </c>
    </row>
    <row r="457" s="14" customFormat="1">
      <c r="A457" s="14"/>
      <c r="B457" s="235"/>
      <c r="C457" s="236"/>
      <c r="D457" s="226" t="s">
        <v>144</v>
      </c>
      <c r="E457" s="237" t="s">
        <v>19</v>
      </c>
      <c r="F457" s="238" t="s">
        <v>515</v>
      </c>
      <c r="G457" s="236"/>
      <c r="H457" s="239">
        <v>1.536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144</v>
      </c>
      <c r="AU457" s="245" t="s">
        <v>90</v>
      </c>
      <c r="AV457" s="14" t="s">
        <v>90</v>
      </c>
      <c r="AW457" s="14" t="s">
        <v>42</v>
      </c>
      <c r="AX457" s="14" t="s">
        <v>88</v>
      </c>
      <c r="AY457" s="245" t="s">
        <v>133</v>
      </c>
    </row>
    <row r="458" s="2" customFormat="1" ht="16.5" customHeight="1">
      <c r="A458" s="40"/>
      <c r="B458" s="41"/>
      <c r="C458" s="206" t="s">
        <v>555</v>
      </c>
      <c r="D458" s="206" t="s">
        <v>135</v>
      </c>
      <c r="E458" s="207" t="s">
        <v>556</v>
      </c>
      <c r="F458" s="208" t="s">
        <v>557</v>
      </c>
      <c r="G458" s="209" t="s">
        <v>323</v>
      </c>
      <c r="H458" s="210">
        <v>0.01</v>
      </c>
      <c r="I458" s="211"/>
      <c r="J458" s="212">
        <f>ROUND(I458*H458,2)</f>
        <v>0</v>
      </c>
      <c r="K458" s="208" t="s">
        <v>139</v>
      </c>
      <c r="L458" s="46"/>
      <c r="M458" s="213" t="s">
        <v>19</v>
      </c>
      <c r="N458" s="214" t="s">
        <v>51</v>
      </c>
      <c r="O458" s="86"/>
      <c r="P458" s="215">
        <f>O458*H458</f>
        <v>0</v>
      </c>
      <c r="Q458" s="215">
        <v>1.0606500000000001</v>
      </c>
      <c r="R458" s="215">
        <f>Q458*H458</f>
        <v>0.010606500000000001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349</v>
      </c>
      <c r="AT458" s="217" t="s">
        <v>135</v>
      </c>
      <c r="AU458" s="217" t="s">
        <v>90</v>
      </c>
      <c r="AY458" s="18" t="s">
        <v>133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88</v>
      </c>
      <c r="BK458" s="218">
        <f>ROUND(I458*H458,2)</f>
        <v>0</v>
      </c>
      <c r="BL458" s="18" t="s">
        <v>349</v>
      </c>
      <c r="BM458" s="217" t="s">
        <v>558</v>
      </c>
    </row>
    <row r="459" s="2" customFormat="1">
      <c r="A459" s="40"/>
      <c r="B459" s="41"/>
      <c r="C459" s="42"/>
      <c r="D459" s="219" t="s">
        <v>142</v>
      </c>
      <c r="E459" s="42"/>
      <c r="F459" s="220" t="s">
        <v>559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8" t="s">
        <v>142</v>
      </c>
      <c r="AU459" s="18" t="s">
        <v>90</v>
      </c>
    </row>
    <row r="460" s="13" customFormat="1">
      <c r="A460" s="13"/>
      <c r="B460" s="224"/>
      <c r="C460" s="225"/>
      <c r="D460" s="226" t="s">
        <v>144</v>
      </c>
      <c r="E460" s="227" t="s">
        <v>19</v>
      </c>
      <c r="F460" s="228" t="s">
        <v>145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144</v>
      </c>
      <c r="AU460" s="234" t="s">
        <v>90</v>
      </c>
      <c r="AV460" s="13" t="s">
        <v>88</v>
      </c>
      <c r="AW460" s="13" t="s">
        <v>42</v>
      </c>
      <c r="AX460" s="13" t="s">
        <v>80</v>
      </c>
      <c r="AY460" s="234" t="s">
        <v>133</v>
      </c>
    </row>
    <row r="461" s="13" customFormat="1">
      <c r="A461" s="13"/>
      <c r="B461" s="224"/>
      <c r="C461" s="225"/>
      <c r="D461" s="226" t="s">
        <v>144</v>
      </c>
      <c r="E461" s="227" t="s">
        <v>19</v>
      </c>
      <c r="F461" s="228" t="s">
        <v>560</v>
      </c>
      <c r="G461" s="225"/>
      <c r="H461" s="227" t="s">
        <v>19</v>
      </c>
      <c r="I461" s="229"/>
      <c r="J461" s="225"/>
      <c r="K461" s="225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144</v>
      </c>
      <c r="AU461" s="234" t="s">
        <v>90</v>
      </c>
      <c r="AV461" s="13" t="s">
        <v>88</v>
      </c>
      <c r="AW461" s="13" t="s">
        <v>42</v>
      </c>
      <c r="AX461" s="13" t="s">
        <v>80</v>
      </c>
      <c r="AY461" s="234" t="s">
        <v>133</v>
      </c>
    </row>
    <row r="462" s="14" customFormat="1">
      <c r="A462" s="14"/>
      <c r="B462" s="235"/>
      <c r="C462" s="236"/>
      <c r="D462" s="226" t="s">
        <v>144</v>
      </c>
      <c r="E462" s="237" t="s">
        <v>19</v>
      </c>
      <c r="F462" s="238" t="s">
        <v>561</v>
      </c>
      <c r="G462" s="236"/>
      <c r="H462" s="239">
        <v>0.01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144</v>
      </c>
      <c r="AU462" s="245" t="s">
        <v>90</v>
      </c>
      <c r="AV462" s="14" t="s">
        <v>90</v>
      </c>
      <c r="AW462" s="14" t="s">
        <v>42</v>
      </c>
      <c r="AX462" s="14" t="s">
        <v>88</v>
      </c>
      <c r="AY462" s="245" t="s">
        <v>133</v>
      </c>
    </row>
    <row r="463" s="2" customFormat="1" ht="16.5" customHeight="1">
      <c r="A463" s="40"/>
      <c r="B463" s="41"/>
      <c r="C463" s="206" t="s">
        <v>349</v>
      </c>
      <c r="D463" s="206" t="s">
        <v>135</v>
      </c>
      <c r="E463" s="207" t="s">
        <v>562</v>
      </c>
      <c r="F463" s="208" t="s">
        <v>563</v>
      </c>
      <c r="G463" s="209" t="s">
        <v>138</v>
      </c>
      <c r="H463" s="210">
        <v>7.6799999999999997</v>
      </c>
      <c r="I463" s="211"/>
      <c r="J463" s="212">
        <f>ROUND(I463*H463,2)</f>
        <v>0</v>
      </c>
      <c r="K463" s="208" t="s">
        <v>139</v>
      </c>
      <c r="L463" s="46"/>
      <c r="M463" s="213" t="s">
        <v>19</v>
      </c>
      <c r="N463" s="214" t="s">
        <v>51</v>
      </c>
      <c r="O463" s="86"/>
      <c r="P463" s="215">
        <f>O463*H463</f>
        <v>0</v>
      </c>
      <c r="Q463" s="215">
        <v>0.00116</v>
      </c>
      <c r="R463" s="215">
        <f>Q463*H463</f>
        <v>0.0089087999999999997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349</v>
      </c>
      <c r="AT463" s="217" t="s">
        <v>135</v>
      </c>
      <c r="AU463" s="217" t="s">
        <v>90</v>
      </c>
      <c r="AY463" s="18" t="s">
        <v>133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88</v>
      </c>
      <c r="BK463" s="218">
        <f>ROUND(I463*H463,2)</f>
        <v>0</v>
      </c>
      <c r="BL463" s="18" t="s">
        <v>349</v>
      </c>
      <c r="BM463" s="217" t="s">
        <v>564</v>
      </c>
    </row>
    <row r="464" s="2" customFormat="1">
      <c r="A464" s="40"/>
      <c r="B464" s="41"/>
      <c r="C464" s="42"/>
      <c r="D464" s="219" t="s">
        <v>142</v>
      </c>
      <c r="E464" s="42"/>
      <c r="F464" s="220" t="s">
        <v>565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8" t="s">
        <v>142</v>
      </c>
      <c r="AU464" s="18" t="s">
        <v>90</v>
      </c>
    </row>
    <row r="465" s="13" customFormat="1">
      <c r="A465" s="13"/>
      <c r="B465" s="224"/>
      <c r="C465" s="225"/>
      <c r="D465" s="226" t="s">
        <v>144</v>
      </c>
      <c r="E465" s="227" t="s">
        <v>19</v>
      </c>
      <c r="F465" s="228" t="s">
        <v>145</v>
      </c>
      <c r="G465" s="225"/>
      <c r="H465" s="227" t="s">
        <v>19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144</v>
      </c>
      <c r="AU465" s="234" t="s">
        <v>90</v>
      </c>
      <c r="AV465" s="13" t="s">
        <v>88</v>
      </c>
      <c r="AW465" s="13" t="s">
        <v>42</v>
      </c>
      <c r="AX465" s="13" t="s">
        <v>80</v>
      </c>
      <c r="AY465" s="234" t="s">
        <v>133</v>
      </c>
    </row>
    <row r="466" s="13" customFormat="1">
      <c r="A466" s="13"/>
      <c r="B466" s="224"/>
      <c r="C466" s="225"/>
      <c r="D466" s="226" t="s">
        <v>144</v>
      </c>
      <c r="E466" s="227" t="s">
        <v>19</v>
      </c>
      <c r="F466" s="228" t="s">
        <v>566</v>
      </c>
      <c r="G466" s="225"/>
      <c r="H466" s="227" t="s">
        <v>19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144</v>
      </c>
      <c r="AU466" s="234" t="s">
        <v>90</v>
      </c>
      <c r="AV466" s="13" t="s">
        <v>88</v>
      </c>
      <c r="AW466" s="13" t="s">
        <v>42</v>
      </c>
      <c r="AX466" s="13" t="s">
        <v>80</v>
      </c>
      <c r="AY466" s="234" t="s">
        <v>133</v>
      </c>
    </row>
    <row r="467" s="14" customFormat="1">
      <c r="A467" s="14"/>
      <c r="B467" s="235"/>
      <c r="C467" s="236"/>
      <c r="D467" s="226" t="s">
        <v>144</v>
      </c>
      <c r="E467" s="237" t="s">
        <v>19</v>
      </c>
      <c r="F467" s="238" t="s">
        <v>567</v>
      </c>
      <c r="G467" s="236"/>
      <c r="H467" s="239">
        <v>7.6799999999999997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5" t="s">
        <v>144</v>
      </c>
      <c r="AU467" s="245" t="s">
        <v>90</v>
      </c>
      <c r="AV467" s="14" t="s">
        <v>90</v>
      </c>
      <c r="AW467" s="14" t="s">
        <v>42</v>
      </c>
      <c r="AX467" s="14" t="s">
        <v>88</v>
      </c>
      <c r="AY467" s="245" t="s">
        <v>133</v>
      </c>
    </row>
    <row r="468" s="2" customFormat="1" ht="16.5" customHeight="1">
      <c r="A468" s="40"/>
      <c r="B468" s="41"/>
      <c r="C468" s="206" t="s">
        <v>568</v>
      </c>
      <c r="D468" s="206" t="s">
        <v>135</v>
      </c>
      <c r="E468" s="207" t="s">
        <v>569</v>
      </c>
      <c r="F468" s="208" t="s">
        <v>570</v>
      </c>
      <c r="G468" s="209" t="s">
        <v>138</v>
      </c>
      <c r="H468" s="210">
        <v>7.6799999999999997</v>
      </c>
      <c r="I468" s="211"/>
      <c r="J468" s="212">
        <f>ROUND(I468*H468,2)</f>
        <v>0</v>
      </c>
      <c r="K468" s="208" t="s">
        <v>139</v>
      </c>
      <c r="L468" s="46"/>
      <c r="M468" s="213" t="s">
        <v>19</v>
      </c>
      <c r="N468" s="214" t="s">
        <v>51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349</v>
      </c>
      <c r="AT468" s="217" t="s">
        <v>135</v>
      </c>
      <c r="AU468" s="217" t="s">
        <v>90</v>
      </c>
      <c r="AY468" s="18" t="s">
        <v>133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8" t="s">
        <v>88</v>
      </c>
      <c r="BK468" s="218">
        <f>ROUND(I468*H468,2)</f>
        <v>0</v>
      </c>
      <c r="BL468" s="18" t="s">
        <v>349</v>
      </c>
      <c r="BM468" s="217" t="s">
        <v>571</v>
      </c>
    </row>
    <row r="469" s="2" customFormat="1">
      <c r="A469" s="40"/>
      <c r="B469" s="41"/>
      <c r="C469" s="42"/>
      <c r="D469" s="219" t="s">
        <v>142</v>
      </c>
      <c r="E469" s="42"/>
      <c r="F469" s="220" t="s">
        <v>572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8" t="s">
        <v>142</v>
      </c>
      <c r="AU469" s="18" t="s">
        <v>90</v>
      </c>
    </row>
    <row r="470" s="13" customFormat="1">
      <c r="A470" s="13"/>
      <c r="B470" s="224"/>
      <c r="C470" s="225"/>
      <c r="D470" s="226" t="s">
        <v>144</v>
      </c>
      <c r="E470" s="227" t="s">
        <v>19</v>
      </c>
      <c r="F470" s="228" t="s">
        <v>145</v>
      </c>
      <c r="G470" s="225"/>
      <c r="H470" s="227" t="s">
        <v>19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144</v>
      </c>
      <c r="AU470" s="234" t="s">
        <v>90</v>
      </c>
      <c r="AV470" s="13" t="s">
        <v>88</v>
      </c>
      <c r="AW470" s="13" t="s">
        <v>42</v>
      </c>
      <c r="AX470" s="13" t="s">
        <v>80</v>
      </c>
      <c r="AY470" s="234" t="s">
        <v>133</v>
      </c>
    </row>
    <row r="471" s="13" customFormat="1">
      <c r="A471" s="13"/>
      <c r="B471" s="224"/>
      <c r="C471" s="225"/>
      <c r="D471" s="226" t="s">
        <v>144</v>
      </c>
      <c r="E471" s="227" t="s">
        <v>19</v>
      </c>
      <c r="F471" s="228" t="s">
        <v>566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144</v>
      </c>
      <c r="AU471" s="234" t="s">
        <v>90</v>
      </c>
      <c r="AV471" s="13" t="s">
        <v>88</v>
      </c>
      <c r="AW471" s="13" t="s">
        <v>42</v>
      </c>
      <c r="AX471" s="13" t="s">
        <v>80</v>
      </c>
      <c r="AY471" s="234" t="s">
        <v>133</v>
      </c>
    </row>
    <row r="472" s="14" customFormat="1">
      <c r="A472" s="14"/>
      <c r="B472" s="235"/>
      <c r="C472" s="236"/>
      <c r="D472" s="226" t="s">
        <v>144</v>
      </c>
      <c r="E472" s="237" t="s">
        <v>19</v>
      </c>
      <c r="F472" s="238" t="s">
        <v>567</v>
      </c>
      <c r="G472" s="236"/>
      <c r="H472" s="239">
        <v>7.6799999999999997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144</v>
      </c>
      <c r="AU472" s="245" t="s">
        <v>90</v>
      </c>
      <c r="AV472" s="14" t="s">
        <v>90</v>
      </c>
      <c r="AW472" s="14" t="s">
        <v>42</v>
      </c>
      <c r="AX472" s="14" t="s">
        <v>88</v>
      </c>
      <c r="AY472" s="245" t="s">
        <v>133</v>
      </c>
    </row>
    <row r="473" s="2" customFormat="1" ht="24.15" customHeight="1">
      <c r="A473" s="40"/>
      <c r="B473" s="41"/>
      <c r="C473" s="206" t="s">
        <v>573</v>
      </c>
      <c r="D473" s="206" t="s">
        <v>135</v>
      </c>
      <c r="E473" s="207" t="s">
        <v>574</v>
      </c>
      <c r="F473" s="208" t="s">
        <v>575</v>
      </c>
      <c r="G473" s="209" t="s">
        <v>307</v>
      </c>
      <c r="H473" s="210">
        <v>4.5</v>
      </c>
      <c r="I473" s="211"/>
      <c r="J473" s="212">
        <f>ROUND(I473*H473,2)</f>
        <v>0</v>
      </c>
      <c r="K473" s="208" t="s">
        <v>139</v>
      </c>
      <c r="L473" s="46"/>
      <c r="M473" s="213" t="s">
        <v>19</v>
      </c>
      <c r="N473" s="214" t="s">
        <v>51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349</v>
      </c>
      <c r="AT473" s="217" t="s">
        <v>135</v>
      </c>
      <c r="AU473" s="217" t="s">
        <v>90</v>
      </c>
      <c r="AY473" s="18" t="s">
        <v>133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8" t="s">
        <v>88</v>
      </c>
      <c r="BK473" s="218">
        <f>ROUND(I473*H473,2)</f>
        <v>0</v>
      </c>
      <c r="BL473" s="18" t="s">
        <v>349</v>
      </c>
      <c r="BM473" s="217" t="s">
        <v>576</v>
      </c>
    </row>
    <row r="474" s="2" customFormat="1">
      <c r="A474" s="40"/>
      <c r="B474" s="41"/>
      <c r="C474" s="42"/>
      <c r="D474" s="219" t="s">
        <v>142</v>
      </c>
      <c r="E474" s="42"/>
      <c r="F474" s="220" t="s">
        <v>577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8" t="s">
        <v>142</v>
      </c>
      <c r="AU474" s="18" t="s">
        <v>90</v>
      </c>
    </row>
    <row r="475" s="13" customFormat="1">
      <c r="A475" s="13"/>
      <c r="B475" s="224"/>
      <c r="C475" s="225"/>
      <c r="D475" s="226" t="s">
        <v>144</v>
      </c>
      <c r="E475" s="227" t="s">
        <v>19</v>
      </c>
      <c r="F475" s="228" t="s">
        <v>145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144</v>
      </c>
      <c r="AU475" s="234" t="s">
        <v>90</v>
      </c>
      <c r="AV475" s="13" t="s">
        <v>88</v>
      </c>
      <c r="AW475" s="13" t="s">
        <v>42</v>
      </c>
      <c r="AX475" s="13" t="s">
        <v>80</v>
      </c>
      <c r="AY475" s="234" t="s">
        <v>133</v>
      </c>
    </row>
    <row r="476" s="13" customFormat="1">
      <c r="A476" s="13"/>
      <c r="B476" s="224"/>
      <c r="C476" s="225"/>
      <c r="D476" s="226" t="s">
        <v>144</v>
      </c>
      <c r="E476" s="227" t="s">
        <v>19</v>
      </c>
      <c r="F476" s="228" t="s">
        <v>523</v>
      </c>
      <c r="G476" s="225"/>
      <c r="H476" s="227" t="s">
        <v>19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144</v>
      </c>
      <c r="AU476" s="234" t="s">
        <v>90</v>
      </c>
      <c r="AV476" s="13" t="s">
        <v>88</v>
      </c>
      <c r="AW476" s="13" t="s">
        <v>42</v>
      </c>
      <c r="AX476" s="13" t="s">
        <v>80</v>
      </c>
      <c r="AY476" s="234" t="s">
        <v>133</v>
      </c>
    </row>
    <row r="477" s="14" customFormat="1">
      <c r="A477" s="14"/>
      <c r="B477" s="235"/>
      <c r="C477" s="236"/>
      <c r="D477" s="226" t="s">
        <v>144</v>
      </c>
      <c r="E477" s="237" t="s">
        <v>19</v>
      </c>
      <c r="F477" s="238" t="s">
        <v>361</v>
      </c>
      <c r="G477" s="236"/>
      <c r="H477" s="239">
        <v>4.5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144</v>
      </c>
      <c r="AU477" s="245" t="s">
        <v>90</v>
      </c>
      <c r="AV477" s="14" t="s">
        <v>90</v>
      </c>
      <c r="AW477" s="14" t="s">
        <v>42</v>
      </c>
      <c r="AX477" s="14" t="s">
        <v>88</v>
      </c>
      <c r="AY477" s="245" t="s">
        <v>133</v>
      </c>
    </row>
    <row r="478" s="2" customFormat="1" ht="16.5" customHeight="1">
      <c r="A478" s="40"/>
      <c r="B478" s="41"/>
      <c r="C478" s="246" t="s">
        <v>578</v>
      </c>
      <c r="D478" s="246" t="s">
        <v>197</v>
      </c>
      <c r="E478" s="247" t="s">
        <v>579</v>
      </c>
      <c r="F478" s="248" t="s">
        <v>580</v>
      </c>
      <c r="G478" s="249" t="s">
        <v>307</v>
      </c>
      <c r="H478" s="250">
        <v>4.5</v>
      </c>
      <c r="I478" s="251"/>
      <c r="J478" s="252">
        <f>ROUND(I478*H478,2)</f>
        <v>0</v>
      </c>
      <c r="K478" s="248" t="s">
        <v>139</v>
      </c>
      <c r="L478" s="253"/>
      <c r="M478" s="254" t="s">
        <v>19</v>
      </c>
      <c r="N478" s="255" t="s">
        <v>51</v>
      </c>
      <c r="O478" s="86"/>
      <c r="P478" s="215">
        <f>O478*H478</f>
        <v>0</v>
      </c>
      <c r="Q478" s="215">
        <v>2.0000000000000002E-05</v>
      </c>
      <c r="R478" s="215">
        <f>Q478*H478</f>
        <v>9.0000000000000006E-05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365</v>
      </c>
      <c r="AT478" s="217" t="s">
        <v>197</v>
      </c>
      <c r="AU478" s="217" t="s">
        <v>90</v>
      </c>
      <c r="AY478" s="18" t="s">
        <v>133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8" t="s">
        <v>88</v>
      </c>
      <c r="BK478" s="218">
        <f>ROUND(I478*H478,2)</f>
        <v>0</v>
      </c>
      <c r="BL478" s="18" t="s">
        <v>349</v>
      </c>
      <c r="BM478" s="217" t="s">
        <v>581</v>
      </c>
    </row>
    <row r="479" s="2" customFormat="1">
      <c r="A479" s="40"/>
      <c r="B479" s="41"/>
      <c r="C479" s="42"/>
      <c r="D479" s="219" t="s">
        <v>142</v>
      </c>
      <c r="E479" s="42"/>
      <c r="F479" s="220" t="s">
        <v>582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8" t="s">
        <v>142</v>
      </c>
      <c r="AU479" s="18" t="s">
        <v>90</v>
      </c>
    </row>
    <row r="480" s="13" customFormat="1">
      <c r="A480" s="13"/>
      <c r="B480" s="224"/>
      <c r="C480" s="225"/>
      <c r="D480" s="226" t="s">
        <v>144</v>
      </c>
      <c r="E480" s="227" t="s">
        <v>19</v>
      </c>
      <c r="F480" s="228" t="s">
        <v>145</v>
      </c>
      <c r="G480" s="225"/>
      <c r="H480" s="227" t="s">
        <v>19</v>
      </c>
      <c r="I480" s="229"/>
      <c r="J480" s="225"/>
      <c r="K480" s="225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144</v>
      </c>
      <c r="AU480" s="234" t="s">
        <v>90</v>
      </c>
      <c r="AV480" s="13" t="s">
        <v>88</v>
      </c>
      <c r="AW480" s="13" t="s">
        <v>42</v>
      </c>
      <c r="AX480" s="13" t="s">
        <v>80</v>
      </c>
      <c r="AY480" s="234" t="s">
        <v>133</v>
      </c>
    </row>
    <row r="481" s="13" customFormat="1">
      <c r="A481" s="13"/>
      <c r="B481" s="224"/>
      <c r="C481" s="225"/>
      <c r="D481" s="226" t="s">
        <v>144</v>
      </c>
      <c r="E481" s="227" t="s">
        <v>19</v>
      </c>
      <c r="F481" s="228" t="s">
        <v>523</v>
      </c>
      <c r="G481" s="225"/>
      <c r="H481" s="227" t="s">
        <v>19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144</v>
      </c>
      <c r="AU481" s="234" t="s">
        <v>90</v>
      </c>
      <c r="AV481" s="13" t="s">
        <v>88</v>
      </c>
      <c r="AW481" s="13" t="s">
        <v>42</v>
      </c>
      <c r="AX481" s="13" t="s">
        <v>80</v>
      </c>
      <c r="AY481" s="234" t="s">
        <v>133</v>
      </c>
    </row>
    <row r="482" s="14" customFormat="1">
      <c r="A482" s="14"/>
      <c r="B482" s="235"/>
      <c r="C482" s="236"/>
      <c r="D482" s="226" t="s">
        <v>144</v>
      </c>
      <c r="E482" s="237" t="s">
        <v>19</v>
      </c>
      <c r="F482" s="238" t="s">
        <v>361</v>
      </c>
      <c r="G482" s="236"/>
      <c r="H482" s="239">
        <v>4.5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144</v>
      </c>
      <c r="AU482" s="245" t="s">
        <v>90</v>
      </c>
      <c r="AV482" s="14" t="s">
        <v>90</v>
      </c>
      <c r="AW482" s="14" t="s">
        <v>42</v>
      </c>
      <c r="AX482" s="14" t="s">
        <v>88</v>
      </c>
      <c r="AY482" s="245" t="s">
        <v>133</v>
      </c>
    </row>
    <row r="483" s="2" customFormat="1" ht="16.5" customHeight="1">
      <c r="A483" s="40"/>
      <c r="B483" s="41"/>
      <c r="C483" s="246" t="s">
        <v>583</v>
      </c>
      <c r="D483" s="246" t="s">
        <v>197</v>
      </c>
      <c r="E483" s="247" t="s">
        <v>584</v>
      </c>
      <c r="F483" s="248" t="s">
        <v>585</v>
      </c>
      <c r="G483" s="249" t="s">
        <v>307</v>
      </c>
      <c r="H483" s="250">
        <v>5.1749999999999998</v>
      </c>
      <c r="I483" s="251"/>
      <c r="J483" s="252">
        <f>ROUND(I483*H483,2)</f>
        <v>0</v>
      </c>
      <c r="K483" s="248" t="s">
        <v>139</v>
      </c>
      <c r="L483" s="253"/>
      <c r="M483" s="254" t="s">
        <v>19</v>
      </c>
      <c r="N483" s="255" t="s">
        <v>51</v>
      </c>
      <c r="O483" s="86"/>
      <c r="P483" s="215">
        <f>O483*H483</f>
        <v>0</v>
      </c>
      <c r="Q483" s="215">
        <v>0.00068999999999999997</v>
      </c>
      <c r="R483" s="215">
        <f>Q483*H483</f>
        <v>0.0035707499999999997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365</v>
      </c>
      <c r="AT483" s="217" t="s">
        <v>197</v>
      </c>
      <c r="AU483" s="217" t="s">
        <v>90</v>
      </c>
      <c r="AY483" s="18" t="s">
        <v>133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8" t="s">
        <v>88</v>
      </c>
      <c r="BK483" s="218">
        <f>ROUND(I483*H483,2)</f>
        <v>0</v>
      </c>
      <c r="BL483" s="18" t="s">
        <v>349</v>
      </c>
      <c r="BM483" s="217" t="s">
        <v>586</v>
      </c>
    </row>
    <row r="484" s="2" customFormat="1">
      <c r="A484" s="40"/>
      <c r="B484" s="41"/>
      <c r="C484" s="42"/>
      <c r="D484" s="219" t="s">
        <v>142</v>
      </c>
      <c r="E484" s="42"/>
      <c r="F484" s="220" t="s">
        <v>587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8" t="s">
        <v>142</v>
      </c>
      <c r="AU484" s="18" t="s">
        <v>90</v>
      </c>
    </row>
    <row r="485" s="13" customFormat="1">
      <c r="A485" s="13"/>
      <c r="B485" s="224"/>
      <c r="C485" s="225"/>
      <c r="D485" s="226" t="s">
        <v>144</v>
      </c>
      <c r="E485" s="227" t="s">
        <v>19</v>
      </c>
      <c r="F485" s="228" t="s">
        <v>145</v>
      </c>
      <c r="G485" s="225"/>
      <c r="H485" s="227" t="s">
        <v>19</v>
      </c>
      <c r="I485" s="229"/>
      <c r="J485" s="225"/>
      <c r="K485" s="225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144</v>
      </c>
      <c r="AU485" s="234" t="s">
        <v>90</v>
      </c>
      <c r="AV485" s="13" t="s">
        <v>88</v>
      </c>
      <c r="AW485" s="13" t="s">
        <v>42</v>
      </c>
      <c r="AX485" s="13" t="s">
        <v>80</v>
      </c>
      <c r="AY485" s="234" t="s">
        <v>133</v>
      </c>
    </row>
    <row r="486" s="13" customFormat="1">
      <c r="A486" s="13"/>
      <c r="B486" s="224"/>
      <c r="C486" s="225"/>
      <c r="D486" s="226" t="s">
        <v>144</v>
      </c>
      <c r="E486" s="227" t="s">
        <v>19</v>
      </c>
      <c r="F486" s="228" t="s">
        <v>384</v>
      </c>
      <c r="G486" s="225"/>
      <c r="H486" s="227" t="s">
        <v>19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144</v>
      </c>
      <c r="AU486" s="234" t="s">
        <v>90</v>
      </c>
      <c r="AV486" s="13" t="s">
        <v>88</v>
      </c>
      <c r="AW486" s="13" t="s">
        <v>42</v>
      </c>
      <c r="AX486" s="13" t="s">
        <v>80</v>
      </c>
      <c r="AY486" s="234" t="s">
        <v>133</v>
      </c>
    </row>
    <row r="487" s="13" customFormat="1">
      <c r="A487" s="13"/>
      <c r="B487" s="224"/>
      <c r="C487" s="225"/>
      <c r="D487" s="226" t="s">
        <v>144</v>
      </c>
      <c r="E487" s="227" t="s">
        <v>19</v>
      </c>
      <c r="F487" s="228" t="s">
        <v>523</v>
      </c>
      <c r="G487" s="225"/>
      <c r="H487" s="227" t="s">
        <v>19</v>
      </c>
      <c r="I487" s="229"/>
      <c r="J487" s="225"/>
      <c r="K487" s="225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144</v>
      </c>
      <c r="AU487" s="234" t="s">
        <v>90</v>
      </c>
      <c r="AV487" s="13" t="s">
        <v>88</v>
      </c>
      <c r="AW487" s="13" t="s">
        <v>42</v>
      </c>
      <c r="AX487" s="13" t="s">
        <v>80</v>
      </c>
      <c r="AY487" s="234" t="s">
        <v>133</v>
      </c>
    </row>
    <row r="488" s="14" customFormat="1">
      <c r="A488" s="14"/>
      <c r="B488" s="235"/>
      <c r="C488" s="236"/>
      <c r="D488" s="226" t="s">
        <v>144</v>
      </c>
      <c r="E488" s="237" t="s">
        <v>19</v>
      </c>
      <c r="F488" s="238" t="s">
        <v>588</v>
      </c>
      <c r="G488" s="236"/>
      <c r="H488" s="239">
        <v>5.1749999999999998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144</v>
      </c>
      <c r="AU488" s="245" t="s">
        <v>90</v>
      </c>
      <c r="AV488" s="14" t="s">
        <v>90</v>
      </c>
      <c r="AW488" s="14" t="s">
        <v>42</v>
      </c>
      <c r="AX488" s="14" t="s">
        <v>88</v>
      </c>
      <c r="AY488" s="245" t="s">
        <v>133</v>
      </c>
    </row>
    <row r="489" s="2" customFormat="1" ht="24.15" customHeight="1">
      <c r="A489" s="40"/>
      <c r="B489" s="41"/>
      <c r="C489" s="206" t="s">
        <v>589</v>
      </c>
      <c r="D489" s="206" t="s">
        <v>135</v>
      </c>
      <c r="E489" s="207" t="s">
        <v>590</v>
      </c>
      <c r="F489" s="208" t="s">
        <v>591</v>
      </c>
      <c r="G489" s="209" t="s">
        <v>282</v>
      </c>
      <c r="H489" s="210">
        <v>12</v>
      </c>
      <c r="I489" s="211"/>
      <c r="J489" s="212">
        <f>ROUND(I489*H489,2)</f>
        <v>0</v>
      </c>
      <c r="K489" s="208" t="s">
        <v>139</v>
      </c>
      <c r="L489" s="46"/>
      <c r="M489" s="213" t="s">
        <v>19</v>
      </c>
      <c r="N489" s="214" t="s">
        <v>51</v>
      </c>
      <c r="O489" s="86"/>
      <c r="P489" s="215">
        <f>O489*H489</f>
        <v>0</v>
      </c>
      <c r="Q489" s="215">
        <v>0.37430000000000002</v>
      </c>
      <c r="R489" s="215">
        <f>Q489*H489</f>
        <v>4.4916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349</v>
      </c>
      <c r="AT489" s="217" t="s">
        <v>135</v>
      </c>
      <c r="AU489" s="217" t="s">
        <v>90</v>
      </c>
      <c r="AY489" s="18" t="s">
        <v>133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8" t="s">
        <v>88</v>
      </c>
      <c r="BK489" s="218">
        <f>ROUND(I489*H489,2)</f>
        <v>0</v>
      </c>
      <c r="BL489" s="18" t="s">
        <v>349</v>
      </c>
      <c r="BM489" s="217" t="s">
        <v>592</v>
      </c>
    </row>
    <row r="490" s="2" customFormat="1">
      <c r="A490" s="40"/>
      <c r="B490" s="41"/>
      <c r="C490" s="42"/>
      <c r="D490" s="219" t="s">
        <v>142</v>
      </c>
      <c r="E490" s="42"/>
      <c r="F490" s="220" t="s">
        <v>593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8" t="s">
        <v>142</v>
      </c>
      <c r="AU490" s="18" t="s">
        <v>90</v>
      </c>
    </row>
    <row r="491" s="13" customFormat="1">
      <c r="A491" s="13"/>
      <c r="B491" s="224"/>
      <c r="C491" s="225"/>
      <c r="D491" s="226" t="s">
        <v>144</v>
      </c>
      <c r="E491" s="227" t="s">
        <v>19</v>
      </c>
      <c r="F491" s="228" t="s">
        <v>145</v>
      </c>
      <c r="G491" s="225"/>
      <c r="H491" s="227" t="s">
        <v>19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144</v>
      </c>
      <c r="AU491" s="234" t="s">
        <v>90</v>
      </c>
      <c r="AV491" s="13" t="s">
        <v>88</v>
      </c>
      <c r="AW491" s="13" t="s">
        <v>42</v>
      </c>
      <c r="AX491" s="13" t="s">
        <v>80</v>
      </c>
      <c r="AY491" s="234" t="s">
        <v>133</v>
      </c>
    </row>
    <row r="492" s="13" customFormat="1">
      <c r="A492" s="13"/>
      <c r="B492" s="224"/>
      <c r="C492" s="225"/>
      <c r="D492" s="226" t="s">
        <v>144</v>
      </c>
      <c r="E492" s="227" t="s">
        <v>19</v>
      </c>
      <c r="F492" s="228" t="s">
        <v>594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144</v>
      </c>
      <c r="AU492" s="234" t="s">
        <v>90</v>
      </c>
      <c r="AV492" s="13" t="s">
        <v>88</v>
      </c>
      <c r="AW492" s="13" t="s">
        <v>42</v>
      </c>
      <c r="AX492" s="13" t="s">
        <v>80</v>
      </c>
      <c r="AY492" s="234" t="s">
        <v>133</v>
      </c>
    </row>
    <row r="493" s="14" customFormat="1">
      <c r="A493" s="14"/>
      <c r="B493" s="235"/>
      <c r="C493" s="236"/>
      <c r="D493" s="226" t="s">
        <v>144</v>
      </c>
      <c r="E493" s="237" t="s">
        <v>19</v>
      </c>
      <c r="F493" s="238" t="s">
        <v>211</v>
      </c>
      <c r="G493" s="236"/>
      <c r="H493" s="239">
        <v>12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144</v>
      </c>
      <c r="AU493" s="245" t="s">
        <v>90</v>
      </c>
      <c r="AV493" s="14" t="s">
        <v>90</v>
      </c>
      <c r="AW493" s="14" t="s">
        <v>42</v>
      </c>
      <c r="AX493" s="14" t="s">
        <v>88</v>
      </c>
      <c r="AY493" s="245" t="s">
        <v>133</v>
      </c>
    </row>
    <row r="494" s="2" customFormat="1" ht="16.5" customHeight="1">
      <c r="A494" s="40"/>
      <c r="B494" s="41"/>
      <c r="C494" s="246" t="s">
        <v>595</v>
      </c>
      <c r="D494" s="246" t="s">
        <v>197</v>
      </c>
      <c r="E494" s="247" t="s">
        <v>596</v>
      </c>
      <c r="F494" s="248" t="s">
        <v>597</v>
      </c>
      <c r="G494" s="249" t="s">
        <v>282</v>
      </c>
      <c r="H494" s="250">
        <v>12</v>
      </c>
      <c r="I494" s="251"/>
      <c r="J494" s="252">
        <f>ROUND(I494*H494,2)</f>
        <v>0</v>
      </c>
      <c r="K494" s="248" t="s">
        <v>404</v>
      </c>
      <c r="L494" s="253"/>
      <c r="M494" s="254" t="s">
        <v>19</v>
      </c>
      <c r="N494" s="255" t="s">
        <v>51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365</v>
      </c>
      <c r="AT494" s="217" t="s">
        <v>197</v>
      </c>
      <c r="AU494" s="217" t="s">
        <v>90</v>
      </c>
      <c r="AY494" s="18" t="s">
        <v>133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8" t="s">
        <v>88</v>
      </c>
      <c r="BK494" s="218">
        <f>ROUND(I494*H494,2)</f>
        <v>0</v>
      </c>
      <c r="BL494" s="18" t="s">
        <v>349</v>
      </c>
      <c r="BM494" s="217" t="s">
        <v>598</v>
      </c>
    </row>
    <row r="495" s="13" customFormat="1">
      <c r="A495" s="13"/>
      <c r="B495" s="224"/>
      <c r="C495" s="225"/>
      <c r="D495" s="226" t="s">
        <v>144</v>
      </c>
      <c r="E495" s="227" t="s">
        <v>19</v>
      </c>
      <c r="F495" s="228" t="s">
        <v>145</v>
      </c>
      <c r="G495" s="225"/>
      <c r="H495" s="227" t="s">
        <v>19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144</v>
      </c>
      <c r="AU495" s="234" t="s">
        <v>90</v>
      </c>
      <c r="AV495" s="13" t="s">
        <v>88</v>
      </c>
      <c r="AW495" s="13" t="s">
        <v>42</v>
      </c>
      <c r="AX495" s="13" t="s">
        <v>80</v>
      </c>
      <c r="AY495" s="234" t="s">
        <v>133</v>
      </c>
    </row>
    <row r="496" s="13" customFormat="1">
      <c r="A496" s="13"/>
      <c r="B496" s="224"/>
      <c r="C496" s="225"/>
      <c r="D496" s="226" t="s">
        <v>144</v>
      </c>
      <c r="E496" s="227" t="s">
        <v>19</v>
      </c>
      <c r="F496" s="228" t="s">
        <v>599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144</v>
      </c>
      <c r="AU496" s="234" t="s">
        <v>90</v>
      </c>
      <c r="AV496" s="13" t="s">
        <v>88</v>
      </c>
      <c r="AW496" s="13" t="s">
        <v>42</v>
      </c>
      <c r="AX496" s="13" t="s">
        <v>80</v>
      </c>
      <c r="AY496" s="234" t="s">
        <v>133</v>
      </c>
    </row>
    <row r="497" s="14" customFormat="1">
      <c r="A497" s="14"/>
      <c r="B497" s="235"/>
      <c r="C497" s="236"/>
      <c r="D497" s="226" t="s">
        <v>144</v>
      </c>
      <c r="E497" s="237" t="s">
        <v>19</v>
      </c>
      <c r="F497" s="238" t="s">
        <v>211</v>
      </c>
      <c r="G497" s="236"/>
      <c r="H497" s="239">
        <v>12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144</v>
      </c>
      <c r="AU497" s="245" t="s">
        <v>90</v>
      </c>
      <c r="AV497" s="14" t="s">
        <v>90</v>
      </c>
      <c r="AW497" s="14" t="s">
        <v>42</v>
      </c>
      <c r="AX497" s="14" t="s">
        <v>88</v>
      </c>
      <c r="AY497" s="245" t="s">
        <v>133</v>
      </c>
    </row>
    <row r="498" s="12" customFormat="1" ht="25.92" customHeight="1">
      <c r="A498" s="12"/>
      <c r="B498" s="190"/>
      <c r="C498" s="191"/>
      <c r="D498" s="192" t="s">
        <v>79</v>
      </c>
      <c r="E498" s="193" t="s">
        <v>600</v>
      </c>
      <c r="F498" s="193" t="s">
        <v>601</v>
      </c>
      <c r="G498" s="191"/>
      <c r="H498" s="191"/>
      <c r="I498" s="194"/>
      <c r="J498" s="195">
        <f>BK498</f>
        <v>0</v>
      </c>
      <c r="K498" s="191"/>
      <c r="L498" s="196"/>
      <c r="M498" s="197"/>
      <c r="N498" s="198"/>
      <c r="O498" s="198"/>
      <c r="P498" s="199">
        <f>SUM(P499:P503)</f>
        <v>0</v>
      </c>
      <c r="Q498" s="198"/>
      <c r="R498" s="199">
        <f>SUM(R499:R503)</f>
        <v>0</v>
      </c>
      <c r="S498" s="198"/>
      <c r="T498" s="200">
        <f>SUM(T499:T503)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1" t="s">
        <v>140</v>
      </c>
      <c r="AT498" s="202" t="s">
        <v>79</v>
      </c>
      <c r="AU498" s="202" t="s">
        <v>80</v>
      </c>
      <c r="AY498" s="201" t="s">
        <v>133</v>
      </c>
      <c r="BK498" s="203">
        <f>SUM(BK499:BK503)</f>
        <v>0</v>
      </c>
    </row>
    <row r="499" s="2" customFormat="1" ht="24.15" customHeight="1">
      <c r="A499" s="40"/>
      <c r="B499" s="41"/>
      <c r="C499" s="206" t="s">
        <v>602</v>
      </c>
      <c r="D499" s="206" t="s">
        <v>135</v>
      </c>
      <c r="E499" s="207" t="s">
        <v>603</v>
      </c>
      <c r="F499" s="208" t="s">
        <v>604</v>
      </c>
      <c r="G499" s="209" t="s">
        <v>605</v>
      </c>
      <c r="H499" s="210">
        <v>25</v>
      </c>
      <c r="I499" s="211"/>
      <c r="J499" s="212">
        <f>ROUND(I499*H499,2)</f>
        <v>0</v>
      </c>
      <c r="K499" s="208" t="s">
        <v>139</v>
      </c>
      <c r="L499" s="46"/>
      <c r="M499" s="213" t="s">
        <v>19</v>
      </c>
      <c r="N499" s="214" t="s">
        <v>51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606</v>
      </c>
      <c r="AT499" s="217" t="s">
        <v>135</v>
      </c>
      <c r="AU499" s="217" t="s">
        <v>88</v>
      </c>
      <c r="AY499" s="18" t="s">
        <v>133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8" t="s">
        <v>88</v>
      </c>
      <c r="BK499" s="218">
        <f>ROUND(I499*H499,2)</f>
        <v>0</v>
      </c>
      <c r="BL499" s="18" t="s">
        <v>606</v>
      </c>
      <c r="BM499" s="217" t="s">
        <v>607</v>
      </c>
    </row>
    <row r="500" s="2" customFormat="1">
      <c r="A500" s="40"/>
      <c r="B500" s="41"/>
      <c r="C500" s="42"/>
      <c r="D500" s="219" t="s">
        <v>142</v>
      </c>
      <c r="E500" s="42"/>
      <c r="F500" s="220" t="s">
        <v>608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8" t="s">
        <v>142</v>
      </c>
      <c r="AU500" s="18" t="s">
        <v>88</v>
      </c>
    </row>
    <row r="501" s="13" customFormat="1">
      <c r="A501" s="13"/>
      <c r="B501" s="224"/>
      <c r="C501" s="225"/>
      <c r="D501" s="226" t="s">
        <v>144</v>
      </c>
      <c r="E501" s="227" t="s">
        <v>19</v>
      </c>
      <c r="F501" s="228" t="s">
        <v>410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144</v>
      </c>
      <c r="AU501" s="234" t="s">
        <v>88</v>
      </c>
      <c r="AV501" s="13" t="s">
        <v>88</v>
      </c>
      <c r="AW501" s="13" t="s">
        <v>42</v>
      </c>
      <c r="AX501" s="13" t="s">
        <v>80</v>
      </c>
      <c r="AY501" s="234" t="s">
        <v>133</v>
      </c>
    </row>
    <row r="502" s="13" customFormat="1">
      <c r="A502" s="13"/>
      <c r="B502" s="224"/>
      <c r="C502" s="225"/>
      <c r="D502" s="226" t="s">
        <v>144</v>
      </c>
      <c r="E502" s="227" t="s">
        <v>19</v>
      </c>
      <c r="F502" s="228" t="s">
        <v>609</v>
      </c>
      <c r="G502" s="225"/>
      <c r="H502" s="227" t="s">
        <v>19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144</v>
      </c>
      <c r="AU502" s="234" t="s">
        <v>88</v>
      </c>
      <c r="AV502" s="13" t="s">
        <v>88</v>
      </c>
      <c r="AW502" s="13" t="s">
        <v>42</v>
      </c>
      <c r="AX502" s="13" t="s">
        <v>80</v>
      </c>
      <c r="AY502" s="234" t="s">
        <v>133</v>
      </c>
    </row>
    <row r="503" s="14" customFormat="1">
      <c r="A503" s="14"/>
      <c r="B503" s="235"/>
      <c r="C503" s="236"/>
      <c r="D503" s="226" t="s">
        <v>144</v>
      </c>
      <c r="E503" s="237" t="s">
        <v>19</v>
      </c>
      <c r="F503" s="238" t="s">
        <v>287</v>
      </c>
      <c r="G503" s="236"/>
      <c r="H503" s="239">
        <v>25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144</v>
      </c>
      <c r="AU503" s="245" t="s">
        <v>88</v>
      </c>
      <c r="AV503" s="14" t="s">
        <v>90</v>
      </c>
      <c r="AW503" s="14" t="s">
        <v>42</v>
      </c>
      <c r="AX503" s="14" t="s">
        <v>88</v>
      </c>
      <c r="AY503" s="245" t="s">
        <v>133</v>
      </c>
    </row>
    <row r="504" s="12" customFormat="1" ht="25.92" customHeight="1">
      <c r="A504" s="12"/>
      <c r="B504" s="190"/>
      <c r="C504" s="191"/>
      <c r="D504" s="192" t="s">
        <v>79</v>
      </c>
      <c r="E504" s="193" t="s">
        <v>610</v>
      </c>
      <c r="F504" s="193" t="s">
        <v>611</v>
      </c>
      <c r="G504" s="191"/>
      <c r="H504" s="191"/>
      <c r="I504" s="194"/>
      <c r="J504" s="195">
        <f>BK504</f>
        <v>0</v>
      </c>
      <c r="K504" s="191"/>
      <c r="L504" s="196"/>
      <c r="M504" s="197"/>
      <c r="N504" s="198"/>
      <c r="O504" s="198"/>
      <c r="P504" s="199">
        <f>P505+P525</f>
        <v>0</v>
      </c>
      <c r="Q504" s="198"/>
      <c r="R504" s="199">
        <f>R505+R525</f>
        <v>0</v>
      </c>
      <c r="S504" s="198"/>
      <c r="T504" s="200">
        <f>T505+T525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1" t="s">
        <v>168</v>
      </c>
      <c r="AT504" s="202" t="s">
        <v>79</v>
      </c>
      <c r="AU504" s="202" t="s">
        <v>80</v>
      </c>
      <c r="AY504" s="201" t="s">
        <v>133</v>
      </c>
      <c r="BK504" s="203">
        <f>BK505+BK525</f>
        <v>0</v>
      </c>
    </row>
    <row r="505" s="12" customFormat="1" ht="22.8" customHeight="1">
      <c r="A505" s="12"/>
      <c r="B505" s="190"/>
      <c r="C505" s="191"/>
      <c r="D505" s="192" t="s">
        <v>79</v>
      </c>
      <c r="E505" s="204" t="s">
        <v>612</v>
      </c>
      <c r="F505" s="204" t="s">
        <v>613</v>
      </c>
      <c r="G505" s="191"/>
      <c r="H505" s="191"/>
      <c r="I505" s="194"/>
      <c r="J505" s="205">
        <f>BK505</f>
        <v>0</v>
      </c>
      <c r="K505" s="191"/>
      <c r="L505" s="196"/>
      <c r="M505" s="197"/>
      <c r="N505" s="198"/>
      <c r="O505" s="198"/>
      <c r="P505" s="199">
        <f>SUM(P506:P524)</f>
        <v>0</v>
      </c>
      <c r="Q505" s="198"/>
      <c r="R505" s="199">
        <f>SUM(R506:R524)</f>
        <v>0</v>
      </c>
      <c r="S505" s="198"/>
      <c r="T505" s="200">
        <f>SUM(T506:T524)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1" t="s">
        <v>168</v>
      </c>
      <c r="AT505" s="202" t="s">
        <v>79</v>
      </c>
      <c r="AU505" s="202" t="s">
        <v>88</v>
      </c>
      <c r="AY505" s="201" t="s">
        <v>133</v>
      </c>
      <c r="BK505" s="203">
        <f>SUM(BK506:BK524)</f>
        <v>0</v>
      </c>
    </row>
    <row r="506" s="2" customFormat="1" ht="16.5" customHeight="1">
      <c r="A506" s="40"/>
      <c r="B506" s="41"/>
      <c r="C506" s="206" t="s">
        <v>614</v>
      </c>
      <c r="D506" s="206" t="s">
        <v>135</v>
      </c>
      <c r="E506" s="207" t="s">
        <v>615</v>
      </c>
      <c r="F506" s="208" t="s">
        <v>616</v>
      </c>
      <c r="G506" s="209" t="s">
        <v>282</v>
      </c>
      <c r="H506" s="210">
        <v>1</v>
      </c>
      <c r="I506" s="211"/>
      <c r="J506" s="212">
        <f>ROUND(I506*H506,2)</f>
        <v>0</v>
      </c>
      <c r="K506" s="208" t="s">
        <v>404</v>
      </c>
      <c r="L506" s="46"/>
      <c r="M506" s="213" t="s">
        <v>19</v>
      </c>
      <c r="N506" s="214" t="s">
        <v>51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617</v>
      </c>
      <c r="AT506" s="217" t="s">
        <v>135</v>
      </c>
      <c r="AU506" s="217" t="s">
        <v>90</v>
      </c>
      <c r="AY506" s="18" t="s">
        <v>133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8" t="s">
        <v>88</v>
      </c>
      <c r="BK506" s="218">
        <f>ROUND(I506*H506,2)</f>
        <v>0</v>
      </c>
      <c r="BL506" s="18" t="s">
        <v>617</v>
      </c>
      <c r="BM506" s="217" t="s">
        <v>618</v>
      </c>
    </row>
    <row r="507" s="13" customFormat="1">
      <c r="A507" s="13"/>
      <c r="B507" s="224"/>
      <c r="C507" s="225"/>
      <c r="D507" s="226" t="s">
        <v>144</v>
      </c>
      <c r="E507" s="227" t="s">
        <v>19</v>
      </c>
      <c r="F507" s="228" t="s">
        <v>410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144</v>
      </c>
      <c r="AU507" s="234" t="s">
        <v>90</v>
      </c>
      <c r="AV507" s="13" t="s">
        <v>88</v>
      </c>
      <c r="AW507" s="13" t="s">
        <v>42</v>
      </c>
      <c r="AX507" s="13" t="s">
        <v>80</v>
      </c>
      <c r="AY507" s="234" t="s">
        <v>133</v>
      </c>
    </row>
    <row r="508" s="13" customFormat="1">
      <c r="A508" s="13"/>
      <c r="B508" s="224"/>
      <c r="C508" s="225"/>
      <c r="D508" s="226" t="s">
        <v>144</v>
      </c>
      <c r="E508" s="227" t="s">
        <v>19</v>
      </c>
      <c r="F508" s="228" t="s">
        <v>619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144</v>
      </c>
      <c r="AU508" s="234" t="s">
        <v>90</v>
      </c>
      <c r="AV508" s="13" t="s">
        <v>88</v>
      </c>
      <c r="AW508" s="13" t="s">
        <v>42</v>
      </c>
      <c r="AX508" s="13" t="s">
        <v>80</v>
      </c>
      <c r="AY508" s="234" t="s">
        <v>133</v>
      </c>
    </row>
    <row r="509" s="14" customFormat="1">
      <c r="A509" s="14"/>
      <c r="B509" s="235"/>
      <c r="C509" s="236"/>
      <c r="D509" s="226" t="s">
        <v>144</v>
      </c>
      <c r="E509" s="237" t="s">
        <v>19</v>
      </c>
      <c r="F509" s="238" t="s">
        <v>88</v>
      </c>
      <c r="G509" s="236"/>
      <c r="H509" s="239">
        <v>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144</v>
      </c>
      <c r="AU509" s="245" t="s">
        <v>90</v>
      </c>
      <c r="AV509" s="14" t="s">
        <v>90</v>
      </c>
      <c r="AW509" s="14" t="s">
        <v>42</v>
      </c>
      <c r="AX509" s="14" t="s">
        <v>88</v>
      </c>
      <c r="AY509" s="245" t="s">
        <v>133</v>
      </c>
    </row>
    <row r="510" s="2" customFormat="1" ht="16.5" customHeight="1">
      <c r="A510" s="40"/>
      <c r="B510" s="41"/>
      <c r="C510" s="206" t="s">
        <v>620</v>
      </c>
      <c r="D510" s="206" t="s">
        <v>135</v>
      </c>
      <c r="E510" s="207" t="s">
        <v>621</v>
      </c>
      <c r="F510" s="208" t="s">
        <v>622</v>
      </c>
      <c r="G510" s="209" t="s">
        <v>282</v>
      </c>
      <c r="H510" s="210">
        <v>1</v>
      </c>
      <c r="I510" s="211"/>
      <c r="J510" s="212">
        <f>ROUND(I510*H510,2)</f>
        <v>0</v>
      </c>
      <c r="K510" s="208" t="s">
        <v>139</v>
      </c>
      <c r="L510" s="46"/>
      <c r="M510" s="213" t="s">
        <v>19</v>
      </c>
      <c r="N510" s="214" t="s">
        <v>51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617</v>
      </c>
      <c r="AT510" s="217" t="s">
        <v>135</v>
      </c>
      <c r="AU510" s="217" t="s">
        <v>90</v>
      </c>
      <c r="AY510" s="18" t="s">
        <v>133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8" t="s">
        <v>88</v>
      </c>
      <c r="BK510" s="218">
        <f>ROUND(I510*H510,2)</f>
        <v>0</v>
      </c>
      <c r="BL510" s="18" t="s">
        <v>617</v>
      </c>
      <c r="BM510" s="217" t="s">
        <v>623</v>
      </c>
    </row>
    <row r="511" s="2" customFormat="1">
      <c r="A511" s="40"/>
      <c r="B511" s="41"/>
      <c r="C511" s="42"/>
      <c r="D511" s="219" t="s">
        <v>142</v>
      </c>
      <c r="E511" s="42"/>
      <c r="F511" s="220" t="s">
        <v>624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8" t="s">
        <v>142</v>
      </c>
      <c r="AU511" s="18" t="s">
        <v>90</v>
      </c>
    </row>
    <row r="512" s="13" customFormat="1">
      <c r="A512" s="13"/>
      <c r="B512" s="224"/>
      <c r="C512" s="225"/>
      <c r="D512" s="226" t="s">
        <v>144</v>
      </c>
      <c r="E512" s="227" t="s">
        <v>19</v>
      </c>
      <c r="F512" s="228" t="s">
        <v>410</v>
      </c>
      <c r="G512" s="225"/>
      <c r="H512" s="227" t="s">
        <v>19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144</v>
      </c>
      <c r="AU512" s="234" t="s">
        <v>90</v>
      </c>
      <c r="AV512" s="13" t="s">
        <v>88</v>
      </c>
      <c r="AW512" s="13" t="s">
        <v>42</v>
      </c>
      <c r="AX512" s="13" t="s">
        <v>80</v>
      </c>
      <c r="AY512" s="234" t="s">
        <v>133</v>
      </c>
    </row>
    <row r="513" s="13" customFormat="1">
      <c r="A513" s="13"/>
      <c r="B513" s="224"/>
      <c r="C513" s="225"/>
      <c r="D513" s="226" t="s">
        <v>144</v>
      </c>
      <c r="E513" s="227" t="s">
        <v>19</v>
      </c>
      <c r="F513" s="228" t="s">
        <v>609</v>
      </c>
      <c r="G513" s="225"/>
      <c r="H513" s="227" t="s">
        <v>19</v>
      </c>
      <c r="I513" s="229"/>
      <c r="J513" s="225"/>
      <c r="K513" s="225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144</v>
      </c>
      <c r="AU513" s="234" t="s">
        <v>90</v>
      </c>
      <c r="AV513" s="13" t="s">
        <v>88</v>
      </c>
      <c r="AW513" s="13" t="s">
        <v>42</v>
      </c>
      <c r="AX513" s="13" t="s">
        <v>80</v>
      </c>
      <c r="AY513" s="234" t="s">
        <v>133</v>
      </c>
    </row>
    <row r="514" s="14" customFormat="1">
      <c r="A514" s="14"/>
      <c r="B514" s="235"/>
      <c r="C514" s="236"/>
      <c r="D514" s="226" t="s">
        <v>144</v>
      </c>
      <c r="E514" s="237" t="s">
        <v>19</v>
      </c>
      <c r="F514" s="238" t="s">
        <v>88</v>
      </c>
      <c r="G514" s="236"/>
      <c r="H514" s="239">
        <v>1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144</v>
      </c>
      <c r="AU514" s="245" t="s">
        <v>90</v>
      </c>
      <c r="AV514" s="14" t="s">
        <v>90</v>
      </c>
      <c r="AW514" s="14" t="s">
        <v>42</v>
      </c>
      <c r="AX514" s="14" t="s">
        <v>88</v>
      </c>
      <c r="AY514" s="245" t="s">
        <v>133</v>
      </c>
    </row>
    <row r="515" s="2" customFormat="1" ht="16.5" customHeight="1">
      <c r="A515" s="40"/>
      <c r="B515" s="41"/>
      <c r="C515" s="206" t="s">
        <v>625</v>
      </c>
      <c r="D515" s="206" t="s">
        <v>135</v>
      </c>
      <c r="E515" s="207" t="s">
        <v>626</v>
      </c>
      <c r="F515" s="208" t="s">
        <v>627</v>
      </c>
      <c r="G515" s="209" t="s">
        <v>282</v>
      </c>
      <c r="H515" s="210">
        <v>1</v>
      </c>
      <c r="I515" s="211"/>
      <c r="J515" s="212">
        <f>ROUND(I515*H515,2)</f>
        <v>0</v>
      </c>
      <c r="K515" s="208" t="s">
        <v>139</v>
      </c>
      <c r="L515" s="46"/>
      <c r="M515" s="213" t="s">
        <v>19</v>
      </c>
      <c r="N515" s="214" t="s">
        <v>51</v>
      </c>
      <c r="O515" s="86"/>
      <c r="P515" s="215">
        <f>O515*H515</f>
        <v>0</v>
      </c>
      <c r="Q515" s="215">
        <v>0</v>
      </c>
      <c r="R515" s="215">
        <f>Q515*H515</f>
        <v>0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617</v>
      </c>
      <c r="AT515" s="217" t="s">
        <v>135</v>
      </c>
      <c r="AU515" s="217" t="s">
        <v>90</v>
      </c>
      <c r="AY515" s="18" t="s">
        <v>133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8" t="s">
        <v>88</v>
      </c>
      <c r="BK515" s="218">
        <f>ROUND(I515*H515,2)</f>
        <v>0</v>
      </c>
      <c r="BL515" s="18" t="s">
        <v>617</v>
      </c>
      <c r="BM515" s="217" t="s">
        <v>628</v>
      </c>
    </row>
    <row r="516" s="2" customFormat="1">
      <c r="A516" s="40"/>
      <c r="B516" s="41"/>
      <c r="C516" s="42"/>
      <c r="D516" s="219" t="s">
        <v>142</v>
      </c>
      <c r="E516" s="42"/>
      <c r="F516" s="220" t="s">
        <v>629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8" t="s">
        <v>142</v>
      </c>
      <c r="AU516" s="18" t="s">
        <v>90</v>
      </c>
    </row>
    <row r="517" s="13" customFormat="1">
      <c r="A517" s="13"/>
      <c r="B517" s="224"/>
      <c r="C517" s="225"/>
      <c r="D517" s="226" t="s">
        <v>144</v>
      </c>
      <c r="E517" s="227" t="s">
        <v>19</v>
      </c>
      <c r="F517" s="228" t="s">
        <v>410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144</v>
      </c>
      <c r="AU517" s="234" t="s">
        <v>90</v>
      </c>
      <c r="AV517" s="13" t="s">
        <v>88</v>
      </c>
      <c r="AW517" s="13" t="s">
        <v>42</v>
      </c>
      <c r="AX517" s="13" t="s">
        <v>80</v>
      </c>
      <c r="AY517" s="234" t="s">
        <v>133</v>
      </c>
    </row>
    <row r="518" s="13" customFormat="1">
      <c r="A518" s="13"/>
      <c r="B518" s="224"/>
      <c r="C518" s="225"/>
      <c r="D518" s="226" t="s">
        <v>144</v>
      </c>
      <c r="E518" s="227" t="s">
        <v>19</v>
      </c>
      <c r="F518" s="228" t="s">
        <v>630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144</v>
      </c>
      <c r="AU518" s="234" t="s">
        <v>90</v>
      </c>
      <c r="AV518" s="13" t="s">
        <v>88</v>
      </c>
      <c r="AW518" s="13" t="s">
        <v>42</v>
      </c>
      <c r="AX518" s="13" t="s">
        <v>80</v>
      </c>
      <c r="AY518" s="234" t="s">
        <v>133</v>
      </c>
    </row>
    <row r="519" s="14" customFormat="1">
      <c r="A519" s="14"/>
      <c r="B519" s="235"/>
      <c r="C519" s="236"/>
      <c r="D519" s="226" t="s">
        <v>144</v>
      </c>
      <c r="E519" s="237" t="s">
        <v>19</v>
      </c>
      <c r="F519" s="238" t="s">
        <v>88</v>
      </c>
      <c r="G519" s="236"/>
      <c r="H519" s="239">
        <v>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144</v>
      </c>
      <c r="AU519" s="245" t="s">
        <v>90</v>
      </c>
      <c r="AV519" s="14" t="s">
        <v>90</v>
      </c>
      <c r="AW519" s="14" t="s">
        <v>42</v>
      </c>
      <c r="AX519" s="14" t="s">
        <v>88</v>
      </c>
      <c r="AY519" s="245" t="s">
        <v>133</v>
      </c>
    </row>
    <row r="520" s="2" customFormat="1" ht="16.5" customHeight="1">
      <c r="A520" s="40"/>
      <c r="B520" s="41"/>
      <c r="C520" s="206" t="s">
        <v>631</v>
      </c>
      <c r="D520" s="206" t="s">
        <v>135</v>
      </c>
      <c r="E520" s="207" t="s">
        <v>632</v>
      </c>
      <c r="F520" s="208" t="s">
        <v>633</v>
      </c>
      <c r="G520" s="209" t="s">
        <v>282</v>
      </c>
      <c r="H520" s="210">
        <v>1</v>
      </c>
      <c r="I520" s="211"/>
      <c r="J520" s="212">
        <f>ROUND(I520*H520,2)</f>
        <v>0</v>
      </c>
      <c r="K520" s="208" t="s">
        <v>139</v>
      </c>
      <c r="L520" s="46"/>
      <c r="M520" s="213" t="s">
        <v>19</v>
      </c>
      <c r="N520" s="214" t="s">
        <v>51</v>
      </c>
      <c r="O520" s="86"/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617</v>
      </c>
      <c r="AT520" s="217" t="s">
        <v>135</v>
      </c>
      <c r="AU520" s="217" t="s">
        <v>90</v>
      </c>
      <c r="AY520" s="18" t="s">
        <v>133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8" t="s">
        <v>88</v>
      </c>
      <c r="BK520" s="218">
        <f>ROUND(I520*H520,2)</f>
        <v>0</v>
      </c>
      <c r="BL520" s="18" t="s">
        <v>617</v>
      </c>
      <c r="BM520" s="217" t="s">
        <v>634</v>
      </c>
    </row>
    <row r="521" s="2" customFormat="1">
      <c r="A521" s="40"/>
      <c r="B521" s="41"/>
      <c r="C521" s="42"/>
      <c r="D521" s="219" t="s">
        <v>142</v>
      </c>
      <c r="E521" s="42"/>
      <c r="F521" s="220" t="s">
        <v>635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8" t="s">
        <v>142</v>
      </c>
      <c r="AU521" s="18" t="s">
        <v>90</v>
      </c>
    </row>
    <row r="522" s="13" customFormat="1">
      <c r="A522" s="13"/>
      <c r="B522" s="224"/>
      <c r="C522" s="225"/>
      <c r="D522" s="226" t="s">
        <v>144</v>
      </c>
      <c r="E522" s="227" t="s">
        <v>19</v>
      </c>
      <c r="F522" s="228" t="s">
        <v>410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144</v>
      </c>
      <c r="AU522" s="234" t="s">
        <v>90</v>
      </c>
      <c r="AV522" s="13" t="s">
        <v>88</v>
      </c>
      <c r="AW522" s="13" t="s">
        <v>42</v>
      </c>
      <c r="AX522" s="13" t="s">
        <v>80</v>
      </c>
      <c r="AY522" s="234" t="s">
        <v>133</v>
      </c>
    </row>
    <row r="523" s="13" customFormat="1">
      <c r="A523" s="13"/>
      <c r="B523" s="224"/>
      <c r="C523" s="225"/>
      <c r="D523" s="226" t="s">
        <v>144</v>
      </c>
      <c r="E523" s="227" t="s">
        <v>19</v>
      </c>
      <c r="F523" s="228" t="s">
        <v>636</v>
      </c>
      <c r="G523" s="225"/>
      <c r="H523" s="227" t="s">
        <v>19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144</v>
      </c>
      <c r="AU523" s="234" t="s">
        <v>90</v>
      </c>
      <c r="AV523" s="13" t="s">
        <v>88</v>
      </c>
      <c r="AW523" s="13" t="s">
        <v>42</v>
      </c>
      <c r="AX523" s="13" t="s">
        <v>80</v>
      </c>
      <c r="AY523" s="234" t="s">
        <v>133</v>
      </c>
    </row>
    <row r="524" s="14" customFormat="1">
      <c r="A524" s="14"/>
      <c r="B524" s="235"/>
      <c r="C524" s="236"/>
      <c r="D524" s="226" t="s">
        <v>144</v>
      </c>
      <c r="E524" s="237" t="s">
        <v>19</v>
      </c>
      <c r="F524" s="238" t="s">
        <v>88</v>
      </c>
      <c r="G524" s="236"/>
      <c r="H524" s="239">
        <v>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144</v>
      </c>
      <c r="AU524" s="245" t="s">
        <v>90</v>
      </c>
      <c r="AV524" s="14" t="s">
        <v>90</v>
      </c>
      <c r="AW524" s="14" t="s">
        <v>42</v>
      </c>
      <c r="AX524" s="14" t="s">
        <v>88</v>
      </c>
      <c r="AY524" s="245" t="s">
        <v>133</v>
      </c>
    </row>
    <row r="525" s="12" customFormat="1" ht="22.8" customHeight="1">
      <c r="A525" s="12"/>
      <c r="B525" s="190"/>
      <c r="C525" s="191"/>
      <c r="D525" s="192" t="s">
        <v>79</v>
      </c>
      <c r="E525" s="204" t="s">
        <v>637</v>
      </c>
      <c r="F525" s="204" t="s">
        <v>638</v>
      </c>
      <c r="G525" s="191"/>
      <c r="H525" s="191"/>
      <c r="I525" s="194"/>
      <c r="J525" s="205">
        <f>BK525</f>
        <v>0</v>
      </c>
      <c r="K525" s="191"/>
      <c r="L525" s="196"/>
      <c r="M525" s="197"/>
      <c r="N525" s="198"/>
      <c r="O525" s="198"/>
      <c r="P525" s="199">
        <f>SUM(P526:P530)</f>
        <v>0</v>
      </c>
      <c r="Q525" s="198"/>
      <c r="R525" s="199">
        <f>SUM(R526:R530)</f>
        <v>0</v>
      </c>
      <c r="S525" s="198"/>
      <c r="T525" s="200">
        <f>SUM(T526:T530)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1" t="s">
        <v>168</v>
      </c>
      <c r="AT525" s="202" t="s">
        <v>79</v>
      </c>
      <c r="AU525" s="202" t="s">
        <v>88</v>
      </c>
      <c r="AY525" s="201" t="s">
        <v>133</v>
      </c>
      <c r="BK525" s="203">
        <f>SUM(BK526:BK530)</f>
        <v>0</v>
      </c>
    </row>
    <row r="526" s="2" customFormat="1" ht="16.5" customHeight="1">
      <c r="A526" s="40"/>
      <c r="B526" s="41"/>
      <c r="C526" s="206" t="s">
        <v>639</v>
      </c>
      <c r="D526" s="206" t="s">
        <v>135</v>
      </c>
      <c r="E526" s="207" t="s">
        <v>640</v>
      </c>
      <c r="F526" s="208" t="s">
        <v>641</v>
      </c>
      <c r="G526" s="209" t="s">
        <v>282</v>
      </c>
      <c r="H526" s="210">
        <v>1</v>
      </c>
      <c r="I526" s="211"/>
      <c r="J526" s="212">
        <f>ROUND(I526*H526,2)</f>
        <v>0</v>
      </c>
      <c r="K526" s="208" t="s">
        <v>139</v>
      </c>
      <c r="L526" s="46"/>
      <c r="M526" s="213" t="s">
        <v>19</v>
      </c>
      <c r="N526" s="214" t="s">
        <v>51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617</v>
      </c>
      <c r="AT526" s="217" t="s">
        <v>135</v>
      </c>
      <c r="AU526" s="217" t="s">
        <v>90</v>
      </c>
      <c r="AY526" s="18" t="s">
        <v>133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8" t="s">
        <v>88</v>
      </c>
      <c r="BK526" s="218">
        <f>ROUND(I526*H526,2)</f>
        <v>0</v>
      </c>
      <c r="BL526" s="18" t="s">
        <v>617</v>
      </c>
      <c r="BM526" s="217" t="s">
        <v>642</v>
      </c>
    </row>
    <row r="527" s="2" customFormat="1">
      <c r="A527" s="40"/>
      <c r="B527" s="41"/>
      <c r="C527" s="42"/>
      <c r="D527" s="219" t="s">
        <v>142</v>
      </c>
      <c r="E527" s="42"/>
      <c r="F527" s="220" t="s">
        <v>643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8" t="s">
        <v>142</v>
      </c>
      <c r="AU527" s="18" t="s">
        <v>90</v>
      </c>
    </row>
    <row r="528" s="13" customFormat="1">
      <c r="A528" s="13"/>
      <c r="B528" s="224"/>
      <c r="C528" s="225"/>
      <c r="D528" s="226" t="s">
        <v>144</v>
      </c>
      <c r="E528" s="227" t="s">
        <v>19</v>
      </c>
      <c r="F528" s="228" t="s">
        <v>410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144</v>
      </c>
      <c r="AU528" s="234" t="s">
        <v>90</v>
      </c>
      <c r="AV528" s="13" t="s">
        <v>88</v>
      </c>
      <c r="AW528" s="13" t="s">
        <v>42</v>
      </c>
      <c r="AX528" s="13" t="s">
        <v>80</v>
      </c>
      <c r="AY528" s="234" t="s">
        <v>133</v>
      </c>
    </row>
    <row r="529" s="13" customFormat="1">
      <c r="A529" s="13"/>
      <c r="B529" s="224"/>
      <c r="C529" s="225"/>
      <c r="D529" s="226" t="s">
        <v>144</v>
      </c>
      <c r="E529" s="227" t="s">
        <v>19</v>
      </c>
      <c r="F529" s="228" t="s">
        <v>609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144</v>
      </c>
      <c r="AU529" s="234" t="s">
        <v>90</v>
      </c>
      <c r="AV529" s="13" t="s">
        <v>88</v>
      </c>
      <c r="AW529" s="13" t="s">
        <v>42</v>
      </c>
      <c r="AX529" s="13" t="s">
        <v>80</v>
      </c>
      <c r="AY529" s="234" t="s">
        <v>133</v>
      </c>
    </row>
    <row r="530" s="14" customFormat="1">
      <c r="A530" s="14"/>
      <c r="B530" s="235"/>
      <c r="C530" s="236"/>
      <c r="D530" s="226" t="s">
        <v>144</v>
      </c>
      <c r="E530" s="237" t="s">
        <v>19</v>
      </c>
      <c r="F530" s="238" t="s">
        <v>88</v>
      </c>
      <c r="G530" s="236"/>
      <c r="H530" s="239">
        <v>1</v>
      </c>
      <c r="I530" s="240"/>
      <c r="J530" s="236"/>
      <c r="K530" s="236"/>
      <c r="L530" s="241"/>
      <c r="M530" s="267"/>
      <c r="N530" s="268"/>
      <c r="O530" s="268"/>
      <c r="P530" s="268"/>
      <c r="Q530" s="268"/>
      <c r="R530" s="268"/>
      <c r="S530" s="268"/>
      <c r="T530" s="26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144</v>
      </c>
      <c r="AU530" s="245" t="s">
        <v>90</v>
      </c>
      <c r="AV530" s="14" t="s">
        <v>90</v>
      </c>
      <c r="AW530" s="14" t="s">
        <v>42</v>
      </c>
      <c r="AX530" s="14" t="s">
        <v>88</v>
      </c>
      <c r="AY530" s="245" t="s">
        <v>133</v>
      </c>
    </row>
    <row r="531" s="2" customFormat="1" ht="6.96" customHeight="1">
      <c r="A531" s="40"/>
      <c r="B531" s="61"/>
      <c r="C531" s="62"/>
      <c r="D531" s="62"/>
      <c r="E531" s="62"/>
      <c r="F531" s="62"/>
      <c r="G531" s="62"/>
      <c r="H531" s="62"/>
      <c r="I531" s="62"/>
      <c r="J531" s="62"/>
      <c r="K531" s="62"/>
      <c r="L531" s="46"/>
      <c r="M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</row>
  </sheetData>
  <sheetProtection sheet="1" autoFilter="0" formatColumns="0" formatRows="0" objects="1" scenarios="1" spinCount="100000" saltValue="5NvGTeBRKmGzUpsch//hM8rVRkdtnx8kEh0KkHQYB+Qsr4Ww6NM56Mpr7Eum2eL3Oo395tcDcvSf9VmSilFaVw==" hashValue="Wm9jb6Rkd/gjuCQT2z8XniofBg9ANsdJIMo9/JUXjRx2zAhODppyRei5mRo6C6jHCRbIqSY8SSq4CJjsryVYsQ==" algorithmName="SHA-512" password="CC35"/>
  <autoFilter ref="C92:K530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1_02/113106123"/>
    <hyperlink ref="F102" r:id="rId2" display="https://podminky.urs.cz/item/CS_URS_2021_02/113107141"/>
    <hyperlink ref="F107" r:id="rId3" display="https://podminky.urs.cz/item/CS_URS_2021_02/121112003"/>
    <hyperlink ref="F112" r:id="rId4" display="https://podminky.urs.cz/item/CS_URS_2021_02/122211101"/>
    <hyperlink ref="F117" r:id="rId5" display="https://podminky.urs.cz/item/CS_URS_2021_02/122702119"/>
    <hyperlink ref="F123" r:id="rId6" display="https://podminky.urs.cz/item/CS_URS_2021_02/162651112"/>
    <hyperlink ref="F128" r:id="rId7" display="https://podminky.urs.cz/item/CS_URS_2021_02/181111111"/>
    <hyperlink ref="F133" r:id="rId8" display="https://podminky.urs.cz/item/CS_URS_2021_02/181351003"/>
    <hyperlink ref="F138" r:id="rId9" display="https://podminky.urs.cz/item/CS_URS_2021_02/181411141"/>
    <hyperlink ref="F143" r:id="rId10" display="https://podminky.urs.cz/item/CS_URS_2021_02/00572410"/>
    <hyperlink ref="F150" r:id="rId11" display="https://podminky.urs.cz/item/CS_URS_2021_02/181951112"/>
    <hyperlink ref="F155" r:id="rId12" display="https://podminky.urs.cz/item/CS_URS_2021_02/185803111"/>
    <hyperlink ref="F160" r:id="rId13" display="https://podminky.urs.cz/item/CS_URS_2021_02/185804311"/>
    <hyperlink ref="F166" r:id="rId14" display="https://podminky.urs.cz/item/CS_URS_2021_02/08211320"/>
    <hyperlink ref="F172" r:id="rId15" display="https://podminky.urs.cz/item/CS_URS_2021_02/185851121"/>
    <hyperlink ref="F178" r:id="rId16" display="https://podminky.urs.cz/item/CS_URS_2021_02/185851129"/>
    <hyperlink ref="F185" r:id="rId17" display="https://podminky.urs.cz/item/CS_URS_2021_02/564801112"/>
    <hyperlink ref="F193" r:id="rId18" display="https://podminky.urs.cz/item/CS_URS_2021_02/564851111"/>
    <hyperlink ref="F201" r:id="rId19" display="https://podminky.urs.cz/item/CS_URS_2021_02/565175121"/>
    <hyperlink ref="F206" r:id="rId20" display="https://podminky.urs.cz/item/CS_URS_2021_02/572404111"/>
    <hyperlink ref="F211" r:id="rId21" display="https://podminky.urs.cz/item/CS_URS_2021_02/573191111"/>
    <hyperlink ref="F216" r:id="rId22" display="https://podminky.urs.cz/item/CS_URS_2021_02/578132213"/>
    <hyperlink ref="F221" r:id="rId23" display="https://podminky.urs.cz/item/CS_URS_2021_02/596211110"/>
    <hyperlink ref="F228" r:id="rId24" display="https://podminky.urs.cz/item/CS_URS_2021_02/914111122"/>
    <hyperlink ref="F233" r:id="rId25" display="https://podminky.urs.cz/item/CS_URS_2021_02/40445627"/>
    <hyperlink ref="F238" r:id="rId26" display="https://podminky.urs.cz/item/CS_URS_2021_02/914511111"/>
    <hyperlink ref="F243" r:id="rId27" display="https://podminky.urs.cz/item/CS_URS_2021_02/40445225"/>
    <hyperlink ref="F248" r:id="rId28" display="https://podminky.urs.cz/item/CS_URS_2021_02/915331111"/>
    <hyperlink ref="F253" r:id="rId29" display="https://podminky.urs.cz/item/CS_URS_2021_02/979054451"/>
    <hyperlink ref="F259" r:id="rId30" display="https://podminky.urs.cz/item/CS_URS_2021_02/997221561"/>
    <hyperlink ref="F264" r:id="rId31" display="https://podminky.urs.cz/item/CS_URS_2021_02/997221611"/>
    <hyperlink ref="F270" r:id="rId32" display="https://podminky.urs.cz/item/CS_URS_2021_02/998223011"/>
    <hyperlink ref="F280" r:id="rId33" display="https://podminky.urs.cz/item/CS_URS_2021_02/210100002"/>
    <hyperlink ref="F288" r:id="rId34" display="https://podminky.urs.cz/item/CS_URS_2021_02/210220452"/>
    <hyperlink ref="F293" r:id="rId35" display="https://podminky.urs.cz/item/CS_URS_2021_02/35442062"/>
    <hyperlink ref="F298" r:id="rId36" display="https://podminky.urs.cz/item/CS_URS_2021_02/210812011"/>
    <hyperlink ref="F306" r:id="rId37" display="https://podminky.urs.cz/item/CS_URS_2021_02/34111030"/>
    <hyperlink ref="F312" r:id="rId38" display="https://podminky.urs.cz/item/CS_URS_2021_02/34111048"/>
    <hyperlink ref="F319" r:id="rId39" display="https://podminky.urs.cz/item/CS_URS_2021_02/220110346"/>
    <hyperlink ref="F340" r:id="rId40" display="https://podminky.urs.cz/item/CS_URS_2021_02/220960001"/>
    <hyperlink ref="F349" r:id="rId41" display="https://podminky.urs.cz/item/CS_URS_2021_02/220960228"/>
    <hyperlink ref="F380" r:id="rId42" display="https://podminky.urs.cz/item/CS_URS_2021_02/220731051"/>
    <hyperlink ref="F385" r:id="rId43" display="https://podminky.urs.cz/item/CS_URS_2021_02/220960300"/>
    <hyperlink ref="F394" r:id="rId44" display="https://podminky.urs.cz/item/CS_URS_2021_02/220731041"/>
    <hyperlink ref="F405" r:id="rId45" display="https://podminky.urs.cz/item/CS_URS_2021_02/460010024"/>
    <hyperlink ref="F410" r:id="rId46" display="https://podminky.urs.cz/item/CS_URS_2021_02/460010025"/>
    <hyperlink ref="F415" r:id="rId47" display="https://podminky.urs.cz/item/CS_URS_2021_02/460131113"/>
    <hyperlink ref="F423" r:id="rId48" display="https://podminky.urs.cz/item/CS_URS_2021_02/460161152"/>
    <hyperlink ref="F428" r:id="rId49" display="https://podminky.urs.cz/item/CS_URS_2021_02/460321111"/>
    <hyperlink ref="F438" r:id="rId50" display="https://podminky.urs.cz/item/CS_URS_2021_02/460321121"/>
    <hyperlink ref="F449" r:id="rId51" display="https://podminky.urs.cz/item/CS_URS_2021_02/460431162"/>
    <hyperlink ref="F454" r:id="rId52" display="https://podminky.urs.cz/item/CS_URS_2021_02/460641123"/>
    <hyperlink ref="F459" r:id="rId53" display="https://podminky.urs.cz/item/CS_URS_2021_02/460641212"/>
    <hyperlink ref="F464" r:id="rId54" display="https://podminky.urs.cz/item/CS_URS_2021_02/460641411"/>
    <hyperlink ref="F469" r:id="rId55" display="https://podminky.urs.cz/item/CS_URS_2021_02/460641412"/>
    <hyperlink ref="F474" r:id="rId56" display="https://podminky.urs.cz/item/CS_URS_2021_02/460661512"/>
    <hyperlink ref="F479" r:id="rId57" display="https://podminky.urs.cz/item/CS_URS_2021_02/69311310"/>
    <hyperlink ref="F484" r:id="rId58" display="https://podminky.urs.cz/item/CS_URS_2021_02/34571355"/>
    <hyperlink ref="F490" r:id="rId59" display="https://podminky.urs.cz/item/CS_URS_2021_02/460841111"/>
    <hyperlink ref="F500" r:id="rId60" display="https://podminky.urs.cz/item/CS_URS_2021_02/HZS3222"/>
    <hyperlink ref="F511" r:id="rId61" display="https://podminky.urs.cz/item/CS_URS_2021_02/012303000"/>
    <hyperlink ref="F516" r:id="rId62" display="https://podminky.urs.cz/item/CS_URS_2021_02/013203000"/>
    <hyperlink ref="F521" r:id="rId63" display="https://podminky.urs.cz/item/CS_URS_2021_02/013254000"/>
    <hyperlink ref="F527" r:id="rId64" display="https://podminky.urs.cz/item/CS_URS_2021_02/07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Měření úsekové rychlosti (MÚR) lokalita 1 Křib ve městě Česká Třebová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23. 8. 2021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ROUND((SUM(BE89:BE224)),  2)</f>
        <v>0</v>
      </c>
      <c r="G33" s="40"/>
      <c r="H33" s="40"/>
      <c r="I33" s="150">
        <v>0.20999999999999999</v>
      </c>
      <c r="J33" s="149">
        <f>ROUND(((SUM(BE89:BE224))*I33),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ROUND((SUM(BF89:BF224)),  2)</f>
        <v>0</v>
      </c>
      <c r="G34" s="40"/>
      <c r="H34" s="40"/>
      <c r="I34" s="150">
        <v>0.14999999999999999</v>
      </c>
      <c r="J34" s="149">
        <f>ROUND(((SUM(BF89:BF224))*I34),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ROUND((SUM(BG89:BG224)),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ROUND((SUM(BH89:BH224)),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ROUND((SUM(BI89:BI224)),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Měření úsekové rychlosti (MÚR) lokalita 1 Křib ve městě Česká Třebová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402 - Optický kabel ul. Riegrova - ul. Moravská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Česká Třebová</v>
      </c>
      <c r="G52" s="42"/>
      <c r="H52" s="42"/>
      <c r="I52" s="33" t="s">
        <v>24</v>
      </c>
      <c r="J52" s="74" t="str">
        <f>IF(J12="","",J12)</f>
        <v>23. 8. 2021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Česká Třebová</v>
      </c>
      <c r="G54" s="42"/>
      <c r="H54" s="42"/>
      <c r="I54" s="33" t="s">
        <v>38</v>
      </c>
      <c r="J54" s="38" t="str">
        <f>E21</f>
        <v>ALMAPRO,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ALMAPRO,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110</v>
      </c>
      <c r="E63" s="170"/>
      <c r="F63" s="170"/>
      <c r="G63" s="170"/>
      <c r="H63" s="170"/>
      <c r="I63" s="170"/>
      <c r="J63" s="171">
        <f>J126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112</v>
      </c>
      <c r="E64" s="176"/>
      <c r="F64" s="176"/>
      <c r="G64" s="176"/>
      <c r="H64" s="176"/>
      <c r="I64" s="176"/>
      <c r="J64" s="177">
        <f>J127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113</v>
      </c>
      <c r="E65" s="176"/>
      <c r="F65" s="176"/>
      <c r="G65" s="176"/>
      <c r="H65" s="176"/>
      <c r="I65" s="176"/>
      <c r="J65" s="177">
        <f>J159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114</v>
      </c>
      <c r="E66" s="170"/>
      <c r="F66" s="170"/>
      <c r="G66" s="170"/>
      <c r="H66" s="170"/>
      <c r="I66" s="170"/>
      <c r="J66" s="171">
        <f>J197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7"/>
      <c r="C67" s="168"/>
      <c r="D67" s="169" t="s">
        <v>115</v>
      </c>
      <c r="E67" s="170"/>
      <c r="F67" s="170"/>
      <c r="G67" s="170"/>
      <c r="H67" s="170"/>
      <c r="I67" s="170"/>
      <c r="J67" s="171">
        <f>J203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6"/>
      <c r="J68" s="177">
        <f>J204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117</v>
      </c>
      <c r="E69" s="176"/>
      <c r="F69" s="176"/>
      <c r="G69" s="176"/>
      <c r="H69" s="176"/>
      <c r="I69" s="176"/>
      <c r="J69" s="177">
        <f>J219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Měření úsekové rychlosti (MÚR) lokalita 1 Křib ve městě Česká Třebová</v>
      </c>
      <c r="F79" s="33"/>
      <c r="G79" s="33"/>
      <c r="H79" s="33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98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402 - Optický kabel ul. Riegrova - ul. Moravská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F12</f>
        <v>Česká Třebová</v>
      </c>
      <c r="G83" s="42"/>
      <c r="H83" s="42"/>
      <c r="I83" s="33" t="s">
        <v>24</v>
      </c>
      <c r="J83" s="74" t="str">
        <f>IF(J12="","",J12)</f>
        <v>23. 8. 2021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30</v>
      </c>
      <c r="D85" s="42"/>
      <c r="E85" s="42"/>
      <c r="F85" s="28" t="str">
        <f>E15</f>
        <v>Město Česká Třebová</v>
      </c>
      <c r="G85" s="42"/>
      <c r="H85" s="42"/>
      <c r="I85" s="33" t="s">
        <v>38</v>
      </c>
      <c r="J85" s="38" t="str">
        <f>E21</f>
        <v>ALMAPRO,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36</v>
      </c>
      <c r="D86" s="42"/>
      <c r="E86" s="42"/>
      <c r="F86" s="28" t="str">
        <f>IF(E18="","",E18)</f>
        <v>Vyplň údaj</v>
      </c>
      <c r="G86" s="42"/>
      <c r="H86" s="42"/>
      <c r="I86" s="33" t="s">
        <v>43</v>
      </c>
      <c r="J86" s="38" t="str">
        <f>E24</f>
        <v>ALMAPRO,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119</v>
      </c>
      <c r="D88" s="182" t="s">
        <v>65</v>
      </c>
      <c r="E88" s="182" t="s">
        <v>61</v>
      </c>
      <c r="F88" s="182" t="s">
        <v>62</v>
      </c>
      <c r="G88" s="182" t="s">
        <v>120</v>
      </c>
      <c r="H88" s="182" t="s">
        <v>121</v>
      </c>
      <c r="I88" s="182" t="s">
        <v>122</v>
      </c>
      <c r="J88" s="182" t="s">
        <v>102</v>
      </c>
      <c r="K88" s="183" t="s">
        <v>123</v>
      </c>
      <c r="L88" s="184"/>
      <c r="M88" s="94" t="s">
        <v>19</v>
      </c>
      <c r="N88" s="95" t="s">
        <v>50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P90+P126+P197+P203</f>
        <v>0</v>
      </c>
      <c r="Q89" s="98"/>
      <c r="R89" s="187">
        <f>R90+R126+R197+R203</f>
        <v>6.218993750000001</v>
      </c>
      <c r="S89" s="98"/>
      <c r="T89" s="188">
        <f>T90+T126+T197+T203</f>
        <v>1.8654999999999999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79</v>
      </c>
      <c r="AU89" s="18" t="s">
        <v>103</v>
      </c>
      <c r="BK89" s="189">
        <f>BK90+BK126+BK197+BK203</f>
        <v>0</v>
      </c>
    </row>
    <row r="90" s="12" customFormat="1" ht="25.92" customHeight="1">
      <c r="A90" s="12"/>
      <c r="B90" s="190"/>
      <c r="C90" s="191"/>
      <c r="D90" s="192" t="s">
        <v>79</v>
      </c>
      <c r="E90" s="193" t="s">
        <v>131</v>
      </c>
      <c r="F90" s="193" t="s">
        <v>132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P91+P100</f>
        <v>0</v>
      </c>
      <c r="Q90" s="198"/>
      <c r="R90" s="199">
        <f>R91+R100</f>
        <v>0.60449375000000005</v>
      </c>
      <c r="S90" s="198"/>
      <c r="T90" s="200">
        <f>T91+T100</f>
        <v>1.8654999999999999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88</v>
      </c>
      <c r="AT90" s="202" t="s">
        <v>79</v>
      </c>
      <c r="AU90" s="202" t="s">
        <v>80</v>
      </c>
      <c r="AY90" s="201" t="s">
        <v>133</v>
      </c>
      <c r="BK90" s="203">
        <f>BK91+BK100</f>
        <v>0</v>
      </c>
    </row>
    <row r="91" s="12" customFormat="1" ht="22.8" customHeight="1">
      <c r="A91" s="12"/>
      <c r="B91" s="190"/>
      <c r="C91" s="191"/>
      <c r="D91" s="192" t="s">
        <v>79</v>
      </c>
      <c r="E91" s="204" t="s">
        <v>88</v>
      </c>
      <c r="F91" s="204" t="s">
        <v>134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SUM(P92:P99)</f>
        <v>0</v>
      </c>
      <c r="Q91" s="198"/>
      <c r="R91" s="199">
        <f>SUM(R92:R99)</f>
        <v>0</v>
      </c>
      <c r="S91" s="198"/>
      <c r="T91" s="200">
        <f>SUM(T92:T99)</f>
        <v>1.8654999999999999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88</v>
      </c>
      <c r="AT91" s="202" t="s">
        <v>79</v>
      </c>
      <c r="AU91" s="202" t="s">
        <v>88</v>
      </c>
      <c r="AY91" s="201" t="s">
        <v>133</v>
      </c>
      <c r="BK91" s="203">
        <f>SUM(BK92:BK99)</f>
        <v>0</v>
      </c>
    </row>
    <row r="92" s="2" customFormat="1" ht="37.8" customHeight="1">
      <c r="A92" s="40"/>
      <c r="B92" s="41"/>
      <c r="C92" s="206" t="s">
        <v>88</v>
      </c>
      <c r="D92" s="206" t="s">
        <v>135</v>
      </c>
      <c r="E92" s="207" t="s">
        <v>136</v>
      </c>
      <c r="F92" s="208" t="s">
        <v>137</v>
      </c>
      <c r="G92" s="209" t="s">
        <v>138</v>
      </c>
      <c r="H92" s="210">
        <v>7.1749999999999998</v>
      </c>
      <c r="I92" s="211"/>
      <c r="J92" s="212">
        <f>ROUND(I92*H92,2)</f>
        <v>0</v>
      </c>
      <c r="K92" s="208" t="s">
        <v>139</v>
      </c>
      <c r="L92" s="46"/>
      <c r="M92" s="213" t="s">
        <v>19</v>
      </c>
      <c r="N92" s="214" t="s">
        <v>51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0.26000000000000001</v>
      </c>
      <c r="T92" s="216">
        <f>S92*H92</f>
        <v>1.8654999999999999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140</v>
      </c>
      <c r="AT92" s="217" t="s">
        <v>135</v>
      </c>
      <c r="AU92" s="217" t="s">
        <v>90</v>
      </c>
      <c r="AY92" s="18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88</v>
      </c>
      <c r="BK92" s="218">
        <f>ROUND(I92*H92,2)</f>
        <v>0</v>
      </c>
      <c r="BL92" s="18" t="s">
        <v>140</v>
      </c>
      <c r="BM92" s="217" t="s">
        <v>645</v>
      </c>
    </row>
    <row r="93" s="2" customFormat="1">
      <c r="A93" s="40"/>
      <c r="B93" s="41"/>
      <c r="C93" s="42"/>
      <c r="D93" s="219" t="s">
        <v>142</v>
      </c>
      <c r="E93" s="42"/>
      <c r="F93" s="220" t="s">
        <v>143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142</v>
      </c>
      <c r="AU93" s="18" t="s">
        <v>90</v>
      </c>
    </row>
    <row r="94" s="13" customFormat="1">
      <c r="A94" s="13"/>
      <c r="B94" s="224"/>
      <c r="C94" s="225"/>
      <c r="D94" s="226" t="s">
        <v>144</v>
      </c>
      <c r="E94" s="227" t="s">
        <v>19</v>
      </c>
      <c r="F94" s="228" t="s">
        <v>145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144</v>
      </c>
      <c r="AU94" s="234" t="s">
        <v>90</v>
      </c>
      <c r="AV94" s="13" t="s">
        <v>88</v>
      </c>
      <c r="AW94" s="13" t="s">
        <v>42</v>
      </c>
      <c r="AX94" s="13" t="s">
        <v>80</v>
      </c>
      <c r="AY94" s="234" t="s">
        <v>133</v>
      </c>
    </row>
    <row r="95" s="13" customFormat="1">
      <c r="A95" s="13"/>
      <c r="B95" s="224"/>
      <c r="C95" s="225"/>
      <c r="D95" s="226" t="s">
        <v>144</v>
      </c>
      <c r="E95" s="227" t="s">
        <v>19</v>
      </c>
      <c r="F95" s="228" t="s">
        <v>646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144</v>
      </c>
      <c r="AU95" s="234" t="s">
        <v>90</v>
      </c>
      <c r="AV95" s="13" t="s">
        <v>88</v>
      </c>
      <c r="AW95" s="13" t="s">
        <v>42</v>
      </c>
      <c r="AX95" s="13" t="s">
        <v>80</v>
      </c>
      <c r="AY95" s="234" t="s">
        <v>133</v>
      </c>
    </row>
    <row r="96" s="14" customFormat="1">
      <c r="A96" s="14"/>
      <c r="B96" s="235"/>
      <c r="C96" s="236"/>
      <c r="D96" s="226" t="s">
        <v>144</v>
      </c>
      <c r="E96" s="237" t="s">
        <v>19</v>
      </c>
      <c r="F96" s="238" t="s">
        <v>647</v>
      </c>
      <c r="G96" s="236"/>
      <c r="H96" s="239">
        <v>4.1749999999999998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144</v>
      </c>
      <c r="AU96" s="245" t="s">
        <v>90</v>
      </c>
      <c r="AV96" s="14" t="s">
        <v>90</v>
      </c>
      <c r="AW96" s="14" t="s">
        <v>42</v>
      </c>
      <c r="AX96" s="14" t="s">
        <v>80</v>
      </c>
      <c r="AY96" s="245" t="s">
        <v>133</v>
      </c>
    </row>
    <row r="97" s="13" customFormat="1">
      <c r="A97" s="13"/>
      <c r="B97" s="224"/>
      <c r="C97" s="225"/>
      <c r="D97" s="226" t="s">
        <v>144</v>
      </c>
      <c r="E97" s="227" t="s">
        <v>19</v>
      </c>
      <c r="F97" s="228" t="s">
        <v>146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144</v>
      </c>
      <c r="AU97" s="234" t="s">
        <v>90</v>
      </c>
      <c r="AV97" s="13" t="s">
        <v>88</v>
      </c>
      <c r="AW97" s="13" t="s">
        <v>42</v>
      </c>
      <c r="AX97" s="13" t="s">
        <v>80</v>
      </c>
      <c r="AY97" s="234" t="s">
        <v>133</v>
      </c>
    </row>
    <row r="98" s="14" customFormat="1">
      <c r="A98" s="14"/>
      <c r="B98" s="235"/>
      <c r="C98" s="236"/>
      <c r="D98" s="226" t="s">
        <v>144</v>
      </c>
      <c r="E98" s="237" t="s">
        <v>19</v>
      </c>
      <c r="F98" s="238" t="s">
        <v>648</v>
      </c>
      <c r="G98" s="236"/>
      <c r="H98" s="239">
        <v>3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144</v>
      </c>
      <c r="AU98" s="245" t="s">
        <v>90</v>
      </c>
      <c r="AV98" s="14" t="s">
        <v>90</v>
      </c>
      <c r="AW98" s="14" t="s">
        <v>42</v>
      </c>
      <c r="AX98" s="14" t="s">
        <v>80</v>
      </c>
      <c r="AY98" s="245" t="s">
        <v>133</v>
      </c>
    </row>
    <row r="99" s="15" customFormat="1">
      <c r="A99" s="15"/>
      <c r="B99" s="256"/>
      <c r="C99" s="257"/>
      <c r="D99" s="226" t="s">
        <v>144</v>
      </c>
      <c r="E99" s="258" t="s">
        <v>19</v>
      </c>
      <c r="F99" s="259" t="s">
        <v>247</v>
      </c>
      <c r="G99" s="257"/>
      <c r="H99" s="260">
        <v>7.1749999999999998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144</v>
      </c>
      <c r="AU99" s="266" t="s">
        <v>90</v>
      </c>
      <c r="AV99" s="15" t="s">
        <v>140</v>
      </c>
      <c r="AW99" s="15" t="s">
        <v>42</v>
      </c>
      <c r="AX99" s="15" t="s">
        <v>88</v>
      </c>
      <c r="AY99" s="266" t="s">
        <v>133</v>
      </c>
    </row>
    <row r="100" s="12" customFormat="1" ht="22.8" customHeight="1">
      <c r="A100" s="12"/>
      <c r="B100" s="190"/>
      <c r="C100" s="191"/>
      <c r="D100" s="192" t="s">
        <v>79</v>
      </c>
      <c r="E100" s="204" t="s">
        <v>168</v>
      </c>
      <c r="F100" s="204" t="s">
        <v>239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SUM(P101:P125)</f>
        <v>0</v>
      </c>
      <c r="Q100" s="198"/>
      <c r="R100" s="199">
        <f>SUM(R101:R125)</f>
        <v>0.60449375000000005</v>
      </c>
      <c r="S100" s="198"/>
      <c r="T100" s="200">
        <f>SUM(T101:T125)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88</v>
      </c>
      <c r="AT100" s="202" t="s">
        <v>79</v>
      </c>
      <c r="AU100" s="202" t="s">
        <v>88</v>
      </c>
      <c r="AY100" s="201" t="s">
        <v>133</v>
      </c>
      <c r="BK100" s="203">
        <f>SUM(BK101:BK125)</f>
        <v>0</v>
      </c>
    </row>
    <row r="101" s="2" customFormat="1" ht="16.5" customHeight="1">
      <c r="A101" s="40"/>
      <c r="B101" s="41"/>
      <c r="C101" s="206" t="s">
        <v>90</v>
      </c>
      <c r="D101" s="206" t="s">
        <v>135</v>
      </c>
      <c r="E101" s="207" t="s">
        <v>241</v>
      </c>
      <c r="F101" s="208" t="s">
        <v>242</v>
      </c>
      <c r="G101" s="209" t="s">
        <v>138</v>
      </c>
      <c r="H101" s="210">
        <v>7.1749999999999998</v>
      </c>
      <c r="I101" s="211"/>
      <c r="J101" s="212">
        <f>ROUND(I101*H101,2)</f>
        <v>0</v>
      </c>
      <c r="K101" s="208" t="s">
        <v>139</v>
      </c>
      <c r="L101" s="46"/>
      <c r="M101" s="213" t="s">
        <v>19</v>
      </c>
      <c r="N101" s="214" t="s">
        <v>51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140</v>
      </c>
      <c r="AT101" s="217" t="s">
        <v>135</v>
      </c>
      <c r="AU101" s="217" t="s">
        <v>90</v>
      </c>
      <c r="AY101" s="18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88</v>
      </c>
      <c r="BK101" s="218">
        <f>ROUND(I101*H101,2)</f>
        <v>0</v>
      </c>
      <c r="BL101" s="18" t="s">
        <v>140</v>
      </c>
      <c r="BM101" s="217" t="s">
        <v>649</v>
      </c>
    </row>
    <row r="102" s="2" customFormat="1">
      <c r="A102" s="40"/>
      <c r="B102" s="41"/>
      <c r="C102" s="42"/>
      <c r="D102" s="219" t="s">
        <v>142</v>
      </c>
      <c r="E102" s="42"/>
      <c r="F102" s="220" t="s">
        <v>244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142</v>
      </c>
      <c r="AU102" s="18" t="s">
        <v>90</v>
      </c>
    </row>
    <row r="103" s="13" customFormat="1">
      <c r="A103" s="13"/>
      <c r="B103" s="224"/>
      <c r="C103" s="225"/>
      <c r="D103" s="226" t="s">
        <v>144</v>
      </c>
      <c r="E103" s="227" t="s">
        <v>19</v>
      </c>
      <c r="F103" s="228" t="s">
        <v>650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144</v>
      </c>
      <c r="AU103" s="234" t="s">
        <v>90</v>
      </c>
      <c r="AV103" s="13" t="s">
        <v>88</v>
      </c>
      <c r="AW103" s="13" t="s">
        <v>42</v>
      </c>
      <c r="AX103" s="13" t="s">
        <v>80</v>
      </c>
      <c r="AY103" s="234" t="s">
        <v>133</v>
      </c>
    </row>
    <row r="104" s="13" customFormat="1">
      <c r="A104" s="13"/>
      <c r="B104" s="224"/>
      <c r="C104" s="225"/>
      <c r="D104" s="226" t="s">
        <v>144</v>
      </c>
      <c r="E104" s="227" t="s">
        <v>19</v>
      </c>
      <c r="F104" s="228" t="s">
        <v>651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144</v>
      </c>
      <c r="AU104" s="234" t="s">
        <v>90</v>
      </c>
      <c r="AV104" s="13" t="s">
        <v>88</v>
      </c>
      <c r="AW104" s="13" t="s">
        <v>42</v>
      </c>
      <c r="AX104" s="13" t="s">
        <v>80</v>
      </c>
      <c r="AY104" s="234" t="s">
        <v>133</v>
      </c>
    </row>
    <row r="105" s="14" customFormat="1">
      <c r="A105" s="14"/>
      <c r="B105" s="235"/>
      <c r="C105" s="236"/>
      <c r="D105" s="226" t="s">
        <v>144</v>
      </c>
      <c r="E105" s="237" t="s">
        <v>19</v>
      </c>
      <c r="F105" s="238" t="s">
        <v>647</v>
      </c>
      <c r="G105" s="236"/>
      <c r="H105" s="239">
        <v>4.1749999999999998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144</v>
      </c>
      <c r="AU105" s="245" t="s">
        <v>90</v>
      </c>
      <c r="AV105" s="14" t="s">
        <v>90</v>
      </c>
      <c r="AW105" s="14" t="s">
        <v>42</v>
      </c>
      <c r="AX105" s="14" t="s">
        <v>80</v>
      </c>
      <c r="AY105" s="245" t="s">
        <v>133</v>
      </c>
    </row>
    <row r="106" s="13" customFormat="1">
      <c r="A106" s="13"/>
      <c r="B106" s="224"/>
      <c r="C106" s="225"/>
      <c r="D106" s="226" t="s">
        <v>144</v>
      </c>
      <c r="E106" s="227" t="s">
        <v>19</v>
      </c>
      <c r="F106" s="228" t="s">
        <v>245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144</v>
      </c>
      <c r="AU106" s="234" t="s">
        <v>90</v>
      </c>
      <c r="AV106" s="13" t="s">
        <v>88</v>
      </c>
      <c r="AW106" s="13" t="s">
        <v>42</v>
      </c>
      <c r="AX106" s="13" t="s">
        <v>80</v>
      </c>
      <c r="AY106" s="234" t="s">
        <v>133</v>
      </c>
    </row>
    <row r="107" s="14" customFormat="1">
      <c r="A107" s="14"/>
      <c r="B107" s="235"/>
      <c r="C107" s="236"/>
      <c r="D107" s="226" t="s">
        <v>144</v>
      </c>
      <c r="E107" s="237" t="s">
        <v>19</v>
      </c>
      <c r="F107" s="238" t="s">
        <v>648</v>
      </c>
      <c r="G107" s="236"/>
      <c r="H107" s="239">
        <v>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144</v>
      </c>
      <c r="AU107" s="245" t="s">
        <v>90</v>
      </c>
      <c r="AV107" s="14" t="s">
        <v>90</v>
      </c>
      <c r="AW107" s="14" t="s">
        <v>42</v>
      </c>
      <c r="AX107" s="14" t="s">
        <v>80</v>
      </c>
      <c r="AY107" s="245" t="s">
        <v>133</v>
      </c>
    </row>
    <row r="108" s="15" customFormat="1">
      <c r="A108" s="15"/>
      <c r="B108" s="256"/>
      <c r="C108" s="257"/>
      <c r="D108" s="226" t="s">
        <v>144</v>
      </c>
      <c r="E108" s="258" t="s">
        <v>19</v>
      </c>
      <c r="F108" s="259" t="s">
        <v>247</v>
      </c>
      <c r="G108" s="257"/>
      <c r="H108" s="260">
        <v>7.1749999999999998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144</v>
      </c>
      <c r="AU108" s="266" t="s">
        <v>90</v>
      </c>
      <c r="AV108" s="15" t="s">
        <v>140</v>
      </c>
      <c r="AW108" s="15" t="s">
        <v>42</v>
      </c>
      <c r="AX108" s="15" t="s">
        <v>88</v>
      </c>
      <c r="AY108" s="266" t="s">
        <v>133</v>
      </c>
    </row>
    <row r="109" s="2" customFormat="1" ht="16.5" customHeight="1">
      <c r="A109" s="40"/>
      <c r="B109" s="41"/>
      <c r="C109" s="206" t="s">
        <v>154</v>
      </c>
      <c r="D109" s="206" t="s">
        <v>135</v>
      </c>
      <c r="E109" s="207" t="s">
        <v>249</v>
      </c>
      <c r="F109" s="208" t="s">
        <v>250</v>
      </c>
      <c r="G109" s="209" t="s">
        <v>138</v>
      </c>
      <c r="H109" s="210">
        <v>7.1749999999999998</v>
      </c>
      <c r="I109" s="211"/>
      <c r="J109" s="212">
        <f>ROUND(I109*H109,2)</f>
        <v>0</v>
      </c>
      <c r="K109" s="208" t="s">
        <v>139</v>
      </c>
      <c r="L109" s="46"/>
      <c r="M109" s="213" t="s">
        <v>19</v>
      </c>
      <c r="N109" s="214" t="s">
        <v>51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140</v>
      </c>
      <c r="AT109" s="217" t="s">
        <v>135</v>
      </c>
      <c r="AU109" s="217" t="s">
        <v>90</v>
      </c>
      <c r="AY109" s="18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88</v>
      </c>
      <c r="BK109" s="218">
        <f>ROUND(I109*H109,2)</f>
        <v>0</v>
      </c>
      <c r="BL109" s="18" t="s">
        <v>140</v>
      </c>
      <c r="BM109" s="217" t="s">
        <v>652</v>
      </c>
    </row>
    <row r="110" s="2" customFormat="1">
      <c r="A110" s="40"/>
      <c r="B110" s="41"/>
      <c r="C110" s="42"/>
      <c r="D110" s="219" t="s">
        <v>142</v>
      </c>
      <c r="E110" s="42"/>
      <c r="F110" s="220" t="s">
        <v>252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142</v>
      </c>
      <c r="AU110" s="18" t="s">
        <v>90</v>
      </c>
    </row>
    <row r="111" s="13" customFormat="1">
      <c r="A111" s="13"/>
      <c r="B111" s="224"/>
      <c r="C111" s="225"/>
      <c r="D111" s="226" t="s">
        <v>144</v>
      </c>
      <c r="E111" s="227" t="s">
        <v>19</v>
      </c>
      <c r="F111" s="228" t="s">
        <v>650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144</v>
      </c>
      <c r="AU111" s="234" t="s">
        <v>90</v>
      </c>
      <c r="AV111" s="13" t="s">
        <v>88</v>
      </c>
      <c r="AW111" s="13" t="s">
        <v>42</v>
      </c>
      <c r="AX111" s="13" t="s">
        <v>80</v>
      </c>
      <c r="AY111" s="234" t="s">
        <v>133</v>
      </c>
    </row>
    <row r="112" s="13" customFormat="1">
      <c r="A112" s="13"/>
      <c r="B112" s="224"/>
      <c r="C112" s="225"/>
      <c r="D112" s="226" t="s">
        <v>144</v>
      </c>
      <c r="E112" s="227" t="s">
        <v>19</v>
      </c>
      <c r="F112" s="228" t="s">
        <v>651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144</v>
      </c>
      <c r="AU112" s="234" t="s">
        <v>90</v>
      </c>
      <c r="AV112" s="13" t="s">
        <v>88</v>
      </c>
      <c r="AW112" s="13" t="s">
        <v>42</v>
      </c>
      <c r="AX112" s="13" t="s">
        <v>80</v>
      </c>
      <c r="AY112" s="234" t="s">
        <v>133</v>
      </c>
    </row>
    <row r="113" s="14" customFormat="1">
      <c r="A113" s="14"/>
      <c r="B113" s="235"/>
      <c r="C113" s="236"/>
      <c r="D113" s="226" t="s">
        <v>144</v>
      </c>
      <c r="E113" s="237" t="s">
        <v>19</v>
      </c>
      <c r="F113" s="238" t="s">
        <v>647</v>
      </c>
      <c r="G113" s="236"/>
      <c r="H113" s="239">
        <v>4.1749999999999998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144</v>
      </c>
      <c r="AU113" s="245" t="s">
        <v>90</v>
      </c>
      <c r="AV113" s="14" t="s">
        <v>90</v>
      </c>
      <c r="AW113" s="14" t="s">
        <v>42</v>
      </c>
      <c r="AX113" s="14" t="s">
        <v>80</v>
      </c>
      <c r="AY113" s="245" t="s">
        <v>133</v>
      </c>
    </row>
    <row r="114" s="13" customFormat="1">
      <c r="A114" s="13"/>
      <c r="B114" s="224"/>
      <c r="C114" s="225"/>
      <c r="D114" s="226" t="s">
        <v>144</v>
      </c>
      <c r="E114" s="227" t="s">
        <v>19</v>
      </c>
      <c r="F114" s="228" t="s">
        <v>245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144</v>
      </c>
      <c r="AU114" s="234" t="s">
        <v>90</v>
      </c>
      <c r="AV114" s="13" t="s">
        <v>88</v>
      </c>
      <c r="AW114" s="13" t="s">
        <v>42</v>
      </c>
      <c r="AX114" s="13" t="s">
        <v>80</v>
      </c>
      <c r="AY114" s="234" t="s">
        <v>133</v>
      </c>
    </row>
    <row r="115" s="14" customFormat="1">
      <c r="A115" s="14"/>
      <c r="B115" s="235"/>
      <c r="C115" s="236"/>
      <c r="D115" s="226" t="s">
        <v>144</v>
      </c>
      <c r="E115" s="237" t="s">
        <v>19</v>
      </c>
      <c r="F115" s="238" t="s">
        <v>648</v>
      </c>
      <c r="G115" s="236"/>
      <c r="H115" s="239">
        <v>3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144</v>
      </c>
      <c r="AU115" s="245" t="s">
        <v>90</v>
      </c>
      <c r="AV115" s="14" t="s">
        <v>90</v>
      </c>
      <c r="AW115" s="14" t="s">
        <v>42</v>
      </c>
      <c r="AX115" s="14" t="s">
        <v>80</v>
      </c>
      <c r="AY115" s="245" t="s">
        <v>133</v>
      </c>
    </row>
    <row r="116" s="15" customFormat="1">
      <c r="A116" s="15"/>
      <c r="B116" s="256"/>
      <c r="C116" s="257"/>
      <c r="D116" s="226" t="s">
        <v>144</v>
      </c>
      <c r="E116" s="258" t="s">
        <v>19</v>
      </c>
      <c r="F116" s="259" t="s">
        <v>247</v>
      </c>
      <c r="G116" s="257"/>
      <c r="H116" s="260">
        <v>7.1749999999999998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144</v>
      </c>
      <c r="AU116" s="266" t="s">
        <v>90</v>
      </c>
      <c r="AV116" s="15" t="s">
        <v>140</v>
      </c>
      <c r="AW116" s="15" t="s">
        <v>42</v>
      </c>
      <c r="AX116" s="15" t="s">
        <v>88</v>
      </c>
      <c r="AY116" s="266" t="s">
        <v>133</v>
      </c>
    </row>
    <row r="117" s="2" customFormat="1" ht="37.8" customHeight="1">
      <c r="A117" s="40"/>
      <c r="B117" s="41"/>
      <c r="C117" s="206" t="s">
        <v>140</v>
      </c>
      <c r="D117" s="206" t="s">
        <v>135</v>
      </c>
      <c r="E117" s="207" t="s">
        <v>273</v>
      </c>
      <c r="F117" s="208" t="s">
        <v>274</v>
      </c>
      <c r="G117" s="209" t="s">
        <v>138</v>
      </c>
      <c r="H117" s="210">
        <v>7.1749999999999998</v>
      </c>
      <c r="I117" s="211"/>
      <c r="J117" s="212">
        <f>ROUND(I117*H117,2)</f>
        <v>0</v>
      </c>
      <c r="K117" s="208" t="s">
        <v>139</v>
      </c>
      <c r="L117" s="46"/>
      <c r="M117" s="213" t="s">
        <v>19</v>
      </c>
      <c r="N117" s="214" t="s">
        <v>51</v>
      </c>
      <c r="O117" s="86"/>
      <c r="P117" s="215">
        <f>O117*H117</f>
        <v>0</v>
      </c>
      <c r="Q117" s="215">
        <v>0.084250000000000005</v>
      </c>
      <c r="R117" s="215">
        <f>Q117*H117</f>
        <v>0.60449375000000005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140</v>
      </c>
      <c r="AT117" s="217" t="s">
        <v>135</v>
      </c>
      <c r="AU117" s="217" t="s">
        <v>90</v>
      </c>
      <c r="AY117" s="18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88</v>
      </c>
      <c r="BK117" s="218">
        <f>ROUND(I117*H117,2)</f>
        <v>0</v>
      </c>
      <c r="BL117" s="18" t="s">
        <v>140</v>
      </c>
      <c r="BM117" s="217" t="s">
        <v>653</v>
      </c>
    </row>
    <row r="118" s="2" customFormat="1">
      <c r="A118" s="40"/>
      <c r="B118" s="41"/>
      <c r="C118" s="42"/>
      <c r="D118" s="219" t="s">
        <v>142</v>
      </c>
      <c r="E118" s="42"/>
      <c r="F118" s="220" t="s">
        <v>276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142</v>
      </c>
      <c r="AU118" s="18" t="s">
        <v>90</v>
      </c>
    </row>
    <row r="119" s="13" customFormat="1">
      <c r="A119" s="13"/>
      <c r="B119" s="224"/>
      <c r="C119" s="225"/>
      <c r="D119" s="226" t="s">
        <v>144</v>
      </c>
      <c r="E119" s="227" t="s">
        <v>19</v>
      </c>
      <c r="F119" s="228" t="s">
        <v>145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144</v>
      </c>
      <c r="AU119" s="234" t="s">
        <v>90</v>
      </c>
      <c r="AV119" s="13" t="s">
        <v>88</v>
      </c>
      <c r="AW119" s="13" t="s">
        <v>42</v>
      </c>
      <c r="AX119" s="13" t="s">
        <v>80</v>
      </c>
      <c r="AY119" s="234" t="s">
        <v>133</v>
      </c>
    </row>
    <row r="120" s="13" customFormat="1">
      <c r="A120" s="13"/>
      <c r="B120" s="224"/>
      <c r="C120" s="225"/>
      <c r="D120" s="226" t="s">
        <v>144</v>
      </c>
      <c r="E120" s="227" t="s">
        <v>19</v>
      </c>
      <c r="F120" s="228" t="s">
        <v>277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144</v>
      </c>
      <c r="AU120" s="234" t="s">
        <v>90</v>
      </c>
      <c r="AV120" s="13" t="s">
        <v>88</v>
      </c>
      <c r="AW120" s="13" t="s">
        <v>42</v>
      </c>
      <c r="AX120" s="13" t="s">
        <v>80</v>
      </c>
      <c r="AY120" s="234" t="s">
        <v>133</v>
      </c>
    </row>
    <row r="121" s="13" customFormat="1">
      <c r="A121" s="13"/>
      <c r="B121" s="224"/>
      <c r="C121" s="225"/>
      <c r="D121" s="226" t="s">
        <v>144</v>
      </c>
      <c r="E121" s="227" t="s">
        <v>19</v>
      </c>
      <c r="F121" s="228" t="s">
        <v>651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144</v>
      </c>
      <c r="AU121" s="234" t="s">
        <v>90</v>
      </c>
      <c r="AV121" s="13" t="s">
        <v>88</v>
      </c>
      <c r="AW121" s="13" t="s">
        <v>42</v>
      </c>
      <c r="AX121" s="13" t="s">
        <v>80</v>
      </c>
      <c r="AY121" s="234" t="s">
        <v>133</v>
      </c>
    </row>
    <row r="122" s="14" customFormat="1">
      <c r="A122" s="14"/>
      <c r="B122" s="235"/>
      <c r="C122" s="236"/>
      <c r="D122" s="226" t="s">
        <v>144</v>
      </c>
      <c r="E122" s="237" t="s">
        <v>19</v>
      </c>
      <c r="F122" s="238" t="s">
        <v>647</v>
      </c>
      <c r="G122" s="236"/>
      <c r="H122" s="239">
        <v>4.1749999999999998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144</v>
      </c>
      <c r="AU122" s="245" t="s">
        <v>90</v>
      </c>
      <c r="AV122" s="14" t="s">
        <v>90</v>
      </c>
      <c r="AW122" s="14" t="s">
        <v>42</v>
      </c>
      <c r="AX122" s="14" t="s">
        <v>80</v>
      </c>
      <c r="AY122" s="245" t="s">
        <v>133</v>
      </c>
    </row>
    <row r="123" s="13" customFormat="1">
      <c r="A123" s="13"/>
      <c r="B123" s="224"/>
      <c r="C123" s="225"/>
      <c r="D123" s="226" t="s">
        <v>144</v>
      </c>
      <c r="E123" s="227" t="s">
        <v>19</v>
      </c>
      <c r="F123" s="228" t="s">
        <v>245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144</v>
      </c>
      <c r="AU123" s="234" t="s">
        <v>90</v>
      </c>
      <c r="AV123" s="13" t="s">
        <v>88</v>
      </c>
      <c r="AW123" s="13" t="s">
        <v>42</v>
      </c>
      <c r="AX123" s="13" t="s">
        <v>80</v>
      </c>
      <c r="AY123" s="234" t="s">
        <v>133</v>
      </c>
    </row>
    <row r="124" s="14" customFormat="1">
      <c r="A124" s="14"/>
      <c r="B124" s="235"/>
      <c r="C124" s="236"/>
      <c r="D124" s="226" t="s">
        <v>144</v>
      </c>
      <c r="E124" s="237" t="s">
        <v>19</v>
      </c>
      <c r="F124" s="238" t="s">
        <v>648</v>
      </c>
      <c r="G124" s="236"/>
      <c r="H124" s="239">
        <v>3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144</v>
      </c>
      <c r="AU124" s="245" t="s">
        <v>90</v>
      </c>
      <c r="AV124" s="14" t="s">
        <v>90</v>
      </c>
      <c r="AW124" s="14" t="s">
        <v>42</v>
      </c>
      <c r="AX124" s="14" t="s">
        <v>80</v>
      </c>
      <c r="AY124" s="245" t="s">
        <v>133</v>
      </c>
    </row>
    <row r="125" s="15" customFormat="1">
      <c r="A125" s="15"/>
      <c r="B125" s="256"/>
      <c r="C125" s="257"/>
      <c r="D125" s="226" t="s">
        <v>144</v>
      </c>
      <c r="E125" s="258" t="s">
        <v>19</v>
      </c>
      <c r="F125" s="259" t="s">
        <v>247</v>
      </c>
      <c r="G125" s="257"/>
      <c r="H125" s="260">
        <v>7.1749999999999998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144</v>
      </c>
      <c r="AU125" s="266" t="s">
        <v>90</v>
      </c>
      <c r="AV125" s="15" t="s">
        <v>140</v>
      </c>
      <c r="AW125" s="15" t="s">
        <v>42</v>
      </c>
      <c r="AX125" s="15" t="s">
        <v>88</v>
      </c>
      <c r="AY125" s="266" t="s">
        <v>133</v>
      </c>
    </row>
    <row r="126" s="12" customFormat="1" ht="25.92" customHeight="1">
      <c r="A126" s="12"/>
      <c r="B126" s="190"/>
      <c r="C126" s="191"/>
      <c r="D126" s="192" t="s">
        <v>79</v>
      </c>
      <c r="E126" s="193" t="s">
        <v>197</v>
      </c>
      <c r="F126" s="193" t="s">
        <v>343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P127+P159</f>
        <v>0</v>
      </c>
      <c r="Q126" s="198"/>
      <c r="R126" s="199">
        <f>R127+R159</f>
        <v>5.6145000000000005</v>
      </c>
      <c r="S126" s="198"/>
      <c r="T126" s="200">
        <f>T127+T159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154</v>
      </c>
      <c r="AT126" s="202" t="s">
        <v>79</v>
      </c>
      <c r="AU126" s="202" t="s">
        <v>80</v>
      </c>
      <c r="AY126" s="201" t="s">
        <v>133</v>
      </c>
      <c r="BK126" s="203">
        <f>BK127+BK159</f>
        <v>0</v>
      </c>
    </row>
    <row r="127" s="12" customFormat="1" ht="22.8" customHeight="1">
      <c r="A127" s="12"/>
      <c r="B127" s="190"/>
      <c r="C127" s="191"/>
      <c r="D127" s="192" t="s">
        <v>79</v>
      </c>
      <c r="E127" s="204" t="s">
        <v>392</v>
      </c>
      <c r="F127" s="204" t="s">
        <v>393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SUM(P128:P158)</f>
        <v>0</v>
      </c>
      <c r="Q127" s="198"/>
      <c r="R127" s="199">
        <f>SUM(R128:R158)</f>
        <v>0</v>
      </c>
      <c r="S127" s="198"/>
      <c r="T127" s="200">
        <f>SUM(T128:T158)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154</v>
      </c>
      <c r="AT127" s="202" t="s">
        <v>79</v>
      </c>
      <c r="AU127" s="202" t="s">
        <v>88</v>
      </c>
      <c r="AY127" s="201" t="s">
        <v>133</v>
      </c>
      <c r="BK127" s="203">
        <f>SUM(BK128:BK158)</f>
        <v>0</v>
      </c>
    </row>
    <row r="128" s="2" customFormat="1" ht="16.5" customHeight="1">
      <c r="A128" s="40"/>
      <c r="B128" s="41"/>
      <c r="C128" s="206" t="s">
        <v>168</v>
      </c>
      <c r="D128" s="206" t="s">
        <v>135</v>
      </c>
      <c r="E128" s="207" t="s">
        <v>654</v>
      </c>
      <c r="F128" s="208" t="s">
        <v>655</v>
      </c>
      <c r="G128" s="209" t="s">
        <v>307</v>
      </c>
      <c r="H128" s="210">
        <v>1011.5</v>
      </c>
      <c r="I128" s="211"/>
      <c r="J128" s="212">
        <f>ROUND(I128*H128,2)</f>
        <v>0</v>
      </c>
      <c r="K128" s="208" t="s">
        <v>139</v>
      </c>
      <c r="L128" s="46"/>
      <c r="M128" s="213" t="s">
        <v>19</v>
      </c>
      <c r="N128" s="214" t="s">
        <v>51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349</v>
      </c>
      <c r="AT128" s="217" t="s">
        <v>135</v>
      </c>
      <c r="AU128" s="217" t="s">
        <v>90</v>
      </c>
      <c r="AY128" s="18" t="s">
        <v>133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88</v>
      </c>
      <c r="BK128" s="218">
        <f>ROUND(I128*H128,2)</f>
        <v>0</v>
      </c>
      <c r="BL128" s="18" t="s">
        <v>349</v>
      </c>
      <c r="BM128" s="217" t="s">
        <v>656</v>
      </c>
    </row>
    <row r="129" s="2" customFormat="1">
      <c r="A129" s="40"/>
      <c r="B129" s="41"/>
      <c r="C129" s="42"/>
      <c r="D129" s="219" t="s">
        <v>142</v>
      </c>
      <c r="E129" s="42"/>
      <c r="F129" s="220" t="s">
        <v>657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142</v>
      </c>
      <c r="AU129" s="18" t="s">
        <v>90</v>
      </c>
    </row>
    <row r="130" s="13" customFormat="1">
      <c r="A130" s="13"/>
      <c r="B130" s="224"/>
      <c r="C130" s="225"/>
      <c r="D130" s="226" t="s">
        <v>144</v>
      </c>
      <c r="E130" s="227" t="s">
        <v>19</v>
      </c>
      <c r="F130" s="228" t="s">
        <v>650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144</v>
      </c>
      <c r="AU130" s="234" t="s">
        <v>90</v>
      </c>
      <c r="AV130" s="13" t="s">
        <v>88</v>
      </c>
      <c r="AW130" s="13" t="s">
        <v>42</v>
      </c>
      <c r="AX130" s="13" t="s">
        <v>80</v>
      </c>
      <c r="AY130" s="234" t="s">
        <v>133</v>
      </c>
    </row>
    <row r="131" s="13" customFormat="1">
      <c r="A131" s="13"/>
      <c r="B131" s="224"/>
      <c r="C131" s="225"/>
      <c r="D131" s="226" t="s">
        <v>144</v>
      </c>
      <c r="E131" s="227" t="s">
        <v>19</v>
      </c>
      <c r="F131" s="228" t="s">
        <v>658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144</v>
      </c>
      <c r="AU131" s="234" t="s">
        <v>90</v>
      </c>
      <c r="AV131" s="13" t="s">
        <v>88</v>
      </c>
      <c r="AW131" s="13" t="s">
        <v>42</v>
      </c>
      <c r="AX131" s="13" t="s">
        <v>80</v>
      </c>
      <c r="AY131" s="234" t="s">
        <v>133</v>
      </c>
    </row>
    <row r="132" s="14" customFormat="1">
      <c r="A132" s="14"/>
      <c r="B132" s="235"/>
      <c r="C132" s="236"/>
      <c r="D132" s="226" t="s">
        <v>144</v>
      </c>
      <c r="E132" s="237" t="s">
        <v>19</v>
      </c>
      <c r="F132" s="238" t="s">
        <v>659</v>
      </c>
      <c r="G132" s="236"/>
      <c r="H132" s="239">
        <v>1011.5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144</v>
      </c>
      <c r="AU132" s="245" t="s">
        <v>90</v>
      </c>
      <c r="AV132" s="14" t="s">
        <v>90</v>
      </c>
      <c r="AW132" s="14" t="s">
        <v>42</v>
      </c>
      <c r="AX132" s="14" t="s">
        <v>88</v>
      </c>
      <c r="AY132" s="245" t="s">
        <v>133</v>
      </c>
    </row>
    <row r="133" s="2" customFormat="1" ht="16.5" customHeight="1">
      <c r="A133" s="40"/>
      <c r="B133" s="41"/>
      <c r="C133" s="246" t="s">
        <v>175</v>
      </c>
      <c r="D133" s="246" t="s">
        <v>197</v>
      </c>
      <c r="E133" s="247" t="s">
        <v>660</v>
      </c>
      <c r="F133" s="248" t="s">
        <v>661</v>
      </c>
      <c r="G133" s="249" t="s">
        <v>307</v>
      </c>
      <c r="H133" s="250">
        <v>1163.2249999999999</v>
      </c>
      <c r="I133" s="251"/>
      <c r="J133" s="252">
        <f>ROUND(I133*H133,2)</f>
        <v>0</v>
      </c>
      <c r="K133" s="248" t="s">
        <v>404</v>
      </c>
      <c r="L133" s="253"/>
      <c r="M133" s="254" t="s">
        <v>19</v>
      </c>
      <c r="N133" s="255" t="s">
        <v>51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365</v>
      </c>
      <c r="AT133" s="217" t="s">
        <v>197</v>
      </c>
      <c r="AU133" s="217" t="s">
        <v>90</v>
      </c>
      <c r="AY133" s="18" t="s">
        <v>133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88</v>
      </c>
      <c r="BK133" s="218">
        <f>ROUND(I133*H133,2)</f>
        <v>0</v>
      </c>
      <c r="BL133" s="18" t="s">
        <v>349</v>
      </c>
      <c r="BM133" s="217" t="s">
        <v>662</v>
      </c>
    </row>
    <row r="134" s="13" customFormat="1">
      <c r="A134" s="13"/>
      <c r="B134" s="224"/>
      <c r="C134" s="225"/>
      <c r="D134" s="226" t="s">
        <v>144</v>
      </c>
      <c r="E134" s="227" t="s">
        <v>19</v>
      </c>
      <c r="F134" s="228" t="s">
        <v>650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144</v>
      </c>
      <c r="AU134" s="234" t="s">
        <v>90</v>
      </c>
      <c r="AV134" s="13" t="s">
        <v>88</v>
      </c>
      <c r="AW134" s="13" t="s">
        <v>42</v>
      </c>
      <c r="AX134" s="13" t="s">
        <v>80</v>
      </c>
      <c r="AY134" s="234" t="s">
        <v>133</v>
      </c>
    </row>
    <row r="135" s="13" customFormat="1">
      <c r="A135" s="13"/>
      <c r="B135" s="224"/>
      <c r="C135" s="225"/>
      <c r="D135" s="226" t="s">
        <v>144</v>
      </c>
      <c r="E135" s="227" t="s">
        <v>19</v>
      </c>
      <c r="F135" s="228" t="s">
        <v>384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144</v>
      </c>
      <c r="AU135" s="234" t="s">
        <v>90</v>
      </c>
      <c r="AV135" s="13" t="s">
        <v>88</v>
      </c>
      <c r="AW135" s="13" t="s">
        <v>42</v>
      </c>
      <c r="AX135" s="13" t="s">
        <v>80</v>
      </c>
      <c r="AY135" s="234" t="s">
        <v>133</v>
      </c>
    </row>
    <row r="136" s="13" customFormat="1">
      <c r="A136" s="13"/>
      <c r="B136" s="224"/>
      <c r="C136" s="225"/>
      <c r="D136" s="226" t="s">
        <v>144</v>
      </c>
      <c r="E136" s="227" t="s">
        <v>19</v>
      </c>
      <c r="F136" s="228" t="s">
        <v>658</v>
      </c>
      <c r="G136" s="225"/>
      <c r="H136" s="227" t="s">
        <v>19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144</v>
      </c>
      <c r="AU136" s="234" t="s">
        <v>90</v>
      </c>
      <c r="AV136" s="13" t="s">
        <v>88</v>
      </c>
      <c r="AW136" s="13" t="s">
        <v>42</v>
      </c>
      <c r="AX136" s="13" t="s">
        <v>80</v>
      </c>
      <c r="AY136" s="234" t="s">
        <v>133</v>
      </c>
    </row>
    <row r="137" s="14" customFormat="1">
      <c r="A137" s="14"/>
      <c r="B137" s="235"/>
      <c r="C137" s="236"/>
      <c r="D137" s="226" t="s">
        <v>144</v>
      </c>
      <c r="E137" s="237" t="s">
        <v>19</v>
      </c>
      <c r="F137" s="238" t="s">
        <v>663</v>
      </c>
      <c r="G137" s="236"/>
      <c r="H137" s="239">
        <v>1163.2249999999999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144</v>
      </c>
      <c r="AU137" s="245" t="s">
        <v>90</v>
      </c>
      <c r="AV137" s="14" t="s">
        <v>90</v>
      </c>
      <c r="AW137" s="14" t="s">
        <v>42</v>
      </c>
      <c r="AX137" s="14" t="s">
        <v>88</v>
      </c>
      <c r="AY137" s="245" t="s">
        <v>133</v>
      </c>
    </row>
    <row r="138" s="2" customFormat="1" ht="16.5" customHeight="1">
      <c r="A138" s="40"/>
      <c r="B138" s="41"/>
      <c r="C138" s="206" t="s">
        <v>180</v>
      </c>
      <c r="D138" s="206" t="s">
        <v>135</v>
      </c>
      <c r="E138" s="207" t="s">
        <v>664</v>
      </c>
      <c r="F138" s="208" t="s">
        <v>665</v>
      </c>
      <c r="G138" s="209" t="s">
        <v>307</v>
      </c>
      <c r="H138" s="210">
        <v>1017.25</v>
      </c>
      <c r="I138" s="211"/>
      <c r="J138" s="212">
        <f>ROUND(I138*H138,2)</f>
        <v>0</v>
      </c>
      <c r="K138" s="208" t="s">
        <v>139</v>
      </c>
      <c r="L138" s="46"/>
      <c r="M138" s="213" t="s">
        <v>19</v>
      </c>
      <c r="N138" s="214" t="s">
        <v>51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349</v>
      </c>
      <c r="AT138" s="217" t="s">
        <v>135</v>
      </c>
      <c r="AU138" s="217" t="s">
        <v>90</v>
      </c>
      <c r="AY138" s="18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88</v>
      </c>
      <c r="BK138" s="218">
        <f>ROUND(I138*H138,2)</f>
        <v>0</v>
      </c>
      <c r="BL138" s="18" t="s">
        <v>349</v>
      </c>
      <c r="BM138" s="217" t="s">
        <v>666</v>
      </c>
    </row>
    <row r="139" s="2" customFormat="1">
      <c r="A139" s="40"/>
      <c r="B139" s="41"/>
      <c r="C139" s="42"/>
      <c r="D139" s="219" t="s">
        <v>142</v>
      </c>
      <c r="E139" s="42"/>
      <c r="F139" s="220" t="s">
        <v>667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142</v>
      </c>
      <c r="AU139" s="18" t="s">
        <v>90</v>
      </c>
    </row>
    <row r="140" s="13" customFormat="1">
      <c r="A140" s="13"/>
      <c r="B140" s="224"/>
      <c r="C140" s="225"/>
      <c r="D140" s="226" t="s">
        <v>144</v>
      </c>
      <c r="E140" s="227" t="s">
        <v>19</v>
      </c>
      <c r="F140" s="228" t="s">
        <v>650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144</v>
      </c>
      <c r="AU140" s="234" t="s">
        <v>90</v>
      </c>
      <c r="AV140" s="13" t="s">
        <v>88</v>
      </c>
      <c r="AW140" s="13" t="s">
        <v>42</v>
      </c>
      <c r="AX140" s="13" t="s">
        <v>80</v>
      </c>
      <c r="AY140" s="234" t="s">
        <v>133</v>
      </c>
    </row>
    <row r="141" s="13" customFormat="1">
      <c r="A141" s="13"/>
      <c r="B141" s="224"/>
      <c r="C141" s="225"/>
      <c r="D141" s="226" t="s">
        <v>144</v>
      </c>
      <c r="E141" s="227" t="s">
        <v>19</v>
      </c>
      <c r="F141" s="228" t="s">
        <v>668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144</v>
      </c>
      <c r="AU141" s="234" t="s">
        <v>90</v>
      </c>
      <c r="AV141" s="13" t="s">
        <v>88</v>
      </c>
      <c r="AW141" s="13" t="s">
        <v>42</v>
      </c>
      <c r="AX141" s="13" t="s">
        <v>80</v>
      </c>
      <c r="AY141" s="234" t="s">
        <v>133</v>
      </c>
    </row>
    <row r="142" s="14" customFormat="1">
      <c r="A142" s="14"/>
      <c r="B142" s="235"/>
      <c r="C142" s="236"/>
      <c r="D142" s="226" t="s">
        <v>144</v>
      </c>
      <c r="E142" s="237" t="s">
        <v>19</v>
      </c>
      <c r="F142" s="238" t="s">
        <v>669</v>
      </c>
      <c r="G142" s="236"/>
      <c r="H142" s="239">
        <v>1011.5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144</v>
      </c>
      <c r="AU142" s="245" t="s">
        <v>90</v>
      </c>
      <c r="AV142" s="14" t="s">
        <v>90</v>
      </c>
      <c r="AW142" s="14" t="s">
        <v>42</v>
      </c>
      <c r="AX142" s="14" t="s">
        <v>80</v>
      </c>
      <c r="AY142" s="245" t="s">
        <v>133</v>
      </c>
    </row>
    <row r="143" s="13" customFormat="1">
      <c r="A143" s="13"/>
      <c r="B143" s="224"/>
      <c r="C143" s="225"/>
      <c r="D143" s="226" t="s">
        <v>144</v>
      </c>
      <c r="E143" s="227" t="s">
        <v>19</v>
      </c>
      <c r="F143" s="228" t="s">
        <v>670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144</v>
      </c>
      <c r="AU143" s="234" t="s">
        <v>90</v>
      </c>
      <c r="AV143" s="13" t="s">
        <v>88</v>
      </c>
      <c r="AW143" s="13" t="s">
        <v>42</v>
      </c>
      <c r="AX143" s="13" t="s">
        <v>80</v>
      </c>
      <c r="AY143" s="234" t="s">
        <v>133</v>
      </c>
    </row>
    <row r="144" s="14" customFormat="1">
      <c r="A144" s="14"/>
      <c r="B144" s="235"/>
      <c r="C144" s="236"/>
      <c r="D144" s="226" t="s">
        <v>144</v>
      </c>
      <c r="E144" s="237" t="s">
        <v>19</v>
      </c>
      <c r="F144" s="238" t="s">
        <v>671</v>
      </c>
      <c r="G144" s="236"/>
      <c r="H144" s="239">
        <v>5.75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144</v>
      </c>
      <c r="AU144" s="245" t="s">
        <v>90</v>
      </c>
      <c r="AV144" s="14" t="s">
        <v>90</v>
      </c>
      <c r="AW144" s="14" t="s">
        <v>42</v>
      </c>
      <c r="AX144" s="14" t="s">
        <v>80</v>
      </c>
      <c r="AY144" s="245" t="s">
        <v>133</v>
      </c>
    </row>
    <row r="145" s="15" customFormat="1">
      <c r="A145" s="15"/>
      <c r="B145" s="256"/>
      <c r="C145" s="257"/>
      <c r="D145" s="226" t="s">
        <v>144</v>
      </c>
      <c r="E145" s="258" t="s">
        <v>19</v>
      </c>
      <c r="F145" s="259" t="s">
        <v>247</v>
      </c>
      <c r="G145" s="257"/>
      <c r="H145" s="260">
        <v>1017.25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144</v>
      </c>
      <c r="AU145" s="266" t="s">
        <v>90</v>
      </c>
      <c r="AV145" s="15" t="s">
        <v>140</v>
      </c>
      <c r="AW145" s="15" t="s">
        <v>42</v>
      </c>
      <c r="AX145" s="15" t="s">
        <v>88</v>
      </c>
      <c r="AY145" s="266" t="s">
        <v>133</v>
      </c>
    </row>
    <row r="146" s="2" customFormat="1" ht="16.5" customHeight="1">
      <c r="A146" s="40"/>
      <c r="B146" s="41"/>
      <c r="C146" s="246" t="s">
        <v>186</v>
      </c>
      <c r="D146" s="246" t="s">
        <v>197</v>
      </c>
      <c r="E146" s="247" t="s">
        <v>672</v>
      </c>
      <c r="F146" s="248" t="s">
        <v>673</v>
      </c>
      <c r="G146" s="249" t="s">
        <v>307</v>
      </c>
      <c r="H146" s="250">
        <v>1158.05</v>
      </c>
      <c r="I146" s="251"/>
      <c r="J146" s="252">
        <f>ROUND(I146*H146,2)</f>
        <v>0</v>
      </c>
      <c r="K146" s="248" t="s">
        <v>404</v>
      </c>
      <c r="L146" s="253"/>
      <c r="M146" s="254" t="s">
        <v>19</v>
      </c>
      <c r="N146" s="255" t="s">
        <v>51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365</v>
      </c>
      <c r="AT146" s="217" t="s">
        <v>197</v>
      </c>
      <c r="AU146" s="217" t="s">
        <v>90</v>
      </c>
      <c r="AY146" s="18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88</v>
      </c>
      <c r="BK146" s="218">
        <f>ROUND(I146*H146,2)</f>
        <v>0</v>
      </c>
      <c r="BL146" s="18" t="s">
        <v>349</v>
      </c>
      <c r="BM146" s="217" t="s">
        <v>674</v>
      </c>
    </row>
    <row r="147" s="13" customFormat="1">
      <c r="A147" s="13"/>
      <c r="B147" s="224"/>
      <c r="C147" s="225"/>
      <c r="D147" s="226" t="s">
        <v>144</v>
      </c>
      <c r="E147" s="227" t="s">
        <v>19</v>
      </c>
      <c r="F147" s="228" t="s">
        <v>650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144</v>
      </c>
      <c r="AU147" s="234" t="s">
        <v>90</v>
      </c>
      <c r="AV147" s="13" t="s">
        <v>88</v>
      </c>
      <c r="AW147" s="13" t="s">
        <v>42</v>
      </c>
      <c r="AX147" s="13" t="s">
        <v>80</v>
      </c>
      <c r="AY147" s="234" t="s">
        <v>133</v>
      </c>
    </row>
    <row r="148" s="13" customFormat="1">
      <c r="A148" s="13"/>
      <c r="B148" s="224"/>
      <c r="C148" s="225"/>
      <c r="D148" s="226" t="s">
        <v>144</v>
      </c>
      <c r="E148" s="227" t="s">
        <v>19</v>
      </c>
      <c r="F148" s="228" t="s">
        <v>384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144</v>
      </c>
      <c r="AU148" s="234" t="s">
        <v>90</v>
      </c>
      <c r="AV148" s="13" t="s">
        <v>88</v>
      </c>
      <c r="AW148" s="13" t="s">
        <v>42</v>
      </c>
      <c r="AX148" s="13" t="s">
        <v>80</v>
      </c>
      <c r="AY148" s="234" t="s">
        <v>133</v>
      </c>
    </row>
    <row r="149" s="13" customFormat="1">
      <c r="A149" s="13"/>
      <c r="B149" s="224"/>
      <c r="C149" s="225"/>
      <c r="D149" s="226" t="s">
        <v>144</v>
      </c>
      <c r="E149" s="227" t="s">
        <v>19</v>
      </c>
      <c r="F149" s="228" t="s">
        <v>668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144</v>
      </c>
      <c r="AU149" s="234" t="s">
        <v>90</v>
      </c>
      <c r="AV149" s="13" t="s">
        <v>88</v>
      </c>
      <c r="AW149" s="13" t="s">
        <v>42</v>
      </c>
      <c r="AX149" s="13" t="s">
        <v>80</v>
      </c>
      <c r="AY149" s="234" t="s">
        <v>133</v>
      </c>
    </row>
    <row r="150" s="14" customFormat="1">
      <c r="A150" s="14"/>
      <c r="B150" s="235"/>
      <c r="C150" s="236"/>
      <c r="D150" s="226" t="s">
        <v>144</v>
      </c>
      <c r="E150" s="237" t="s">
        <v>19</v>
      </c>
      <c r="F150" s="238" t="s">
        <v>675</v>
      </c>
      <c r="G150" s="236"/>
      <c r="H150" s="239">
        <v>1158.05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144</v>
      </c>
      <c r="AU150" s="245" t="s">
        <v>90</v>
      </c>
      <c r="AV150" s="14" t="s">
        <v>90</v>
      </c>
      <c r="AW150" s="14" t="s">
        <v>42</v>
      </c>
      <c r="AX150" s="14" t="s">
        <v>88</v>
      </c>
      <c r="AY150" s="245" t="s">
        <v>133</v>
      </c>
    </row>
    <row r="151" s="2" customFormat="1" ht="16.5" customHeight="1">
      <c r="A151" s="40"/>
      <c r="B151" s="41"/>
      <c r="C151" s="246" t="s">
        <v>191</v>
      </c>
      <c r="D151" s="246" t="s">
        <v>197</v>
      </c>
      <c r="E151" s="247" t="s">
        <v>676</v>
      </c>
      <c r="F151" s="248" t="s">
        <v>677</v>
      </c>
      <c r="G151" s="249" t="s">
        <v>307</v>
      </c>
      <c r="H151" s="250">
        <v>10.925000000000001</v>
      </c>
      <c r="I151" s="251"/>
      <c r="J151" s="252">
        <f>ROUND(I151*H151,2)</f>
        <v>0</v>
      </c>
      <c r="K151" s="248" t="s">
        <v>404</v>
      </c>
      <c r="L151" s="253"/>
      <c r="M151" s="254" t="s">
        <v>19</v>
      </c>
      <c r="N151" s="255" t="s">
        <v>51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365</v>
      </c>
      <c r="AT151" s="217" t="s">
        <v>197</v>
      </c>
      <c r="AU151" s="217" t="s">
        <v>90</v>
      </c>
      <c r="AY151" s="18" t="s">
        <v>133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88</v>
      </c>
      <c r="BK151" s="218">
        <f>ROUND(I151*H151,2)</f>
        <v>0</v>
      </c>
      <c r="BL151" s="18" t="s">
        <v>349</v>
      </c>
      <c r="BM151" s="217" t="s">
        <v>678</v>
      </c>
    </row>
    <row r="152" s="13" customFormat="1">
      <c r="A152" s="13"/>
      <c r="B152" s="224"/>
      <c r="C152" s="225"/>
      <c r="D152" s="226" t="s">
        <v>144</v>
      </c>
      <c r="E152" s="227" t="s">
        <v>19</v>
      </c>
      <c r="F152" s="228" t="s">
        <v>650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144</v>
      </c>
      <c r="AU152" s="234" t="s">
        <v>90</v>
      </c>
      <c r="AV152" s="13" t="s">
        <v>88</v>
      </c>
      <c r="AW152" s="13" t="s">
        <v>42</v>
      </c>
      <c r="AX152" s="13" t="s">
        <v>80</v>
      </c>
      <c r="AY152" s="234" t="s">
        <v>133</v>
      </c>
    </row>
    <row r="153" s="13" customFormat="1">
      <c r="A153" s="13"/>
      <c r="B153" s="224"/>
      <c r="C153" s="225"/>
      <c r="D153" s="226" t="s">
        <v>144</v>
      </c>
      <c r="E153" s="227" t="s">
        <v>19</v>
      </c>
      <c r="F153" s="228" t="s">
        <v>384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144</v>
      </c>
      <c r="AU153" s="234" t="s">
        <v>90</v>
      </c>
      <c r="AV153" s="13" t="s">
        <v>88</v>
      </c>
      <c r="AW153" s="13" t="s">
        <v>42</v>
      </c>
      <c r="AX153" s="13" t="s">
        <v>80</v>
      </c>
      <c r="AY153" s="234" t="s">
        <v>133</v>
      </c>
    </row>
    <row r="154" s="13" customFormat="1">
      <c r="A154" s="13"/>
      <c r="B154" s="224"/>
      <c r="C154" s="225"/>
      <c r="D154" s="226" t="s">
        <v>144</v>
      </c>
      <c r="E154" s="227" t="s">
        <v>19</v>
      </c>
      <c r="F154" s="228" t="s">
        <v>668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144</v>
      </c>
      <c r="AU154" s="234" t="s">
        <v>90</v>
      </c>
      <c r="AV154" s="13" t="s">
        <v>88</v>
      </c>
      <c r="AW154" s="13" t="s">
        <v>42</v>
      </c>
      <c r="AX154" s="13" t="s">
        <v>80</v>
      </c>
      <c r="AY154" s="234" t="s">
        <v>133</v>
      </c>
    </row>
    <row r="155" s="14" customFormat="1">
      <c r="A155" s="14"/>
      <c r="B155" s="235"/>
      <c r="C155" s="236"/>
      <c r="D155" s="226" t="s">
        <v>144</v>
      </c>
      <c r="E155" s="237" t="s">
        <v>19</v>
      </c>
      <c r="F155" s="238" t="s">
        <v>679</v>
      </c>
      <c r="G155" s="236"/>
      <c r="H155" s="239">
        <v>5.1749999999999998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144</v>
      </c>
      <c r="AU155" s="245" t="s">
        <v>90</v>
      </c>
      <c r="AV155" s="14" t="s">
        <v>90</v>
      </c>
      <c r="AW155" s="14" t="s">
        <v>42</v>
      </c>
      <c r="AX155" s="14" t="s">
        <v>80</v>
      </c>
      <c r="AY155" s="245" t="s">
        <v>133</v>
      </c>
    </row>
    <row r="156" s="13" customFormat="1">
      <c r="A156" s="13"/>
      <c r="B156" s="224"/>
      <c r="C156" s="225"/>
      <c r="D156" s="226" t="s">
        <v>144</v>
      </c>
      <c r="E156" s="227" t="s">
        <v>19</v>
      </c>
      <c r="F156" s="228" t="s">
        <v>670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144</v>
      </c>
      <c r="AU156" s="234" t="s">
        <v>90</v>
      </c>
      <c r="AV156" s="13" t="s">
        <v>88</v>
      </c>
      <c r="AW156" s="13" t="s">
        <v>42</v>
      </c>
      <c r="AX156" s="13" t="s">
        <v>80</v>
      </c>
      <c r="AY156" s="234" t="s">
        <v>133</v>
      </c>
    </row>
    <row r="157" s="14" customFormat="1">
      <c r="A157" s="14"/>
      <c r="B157" s="235"/>
      <c r="C157" s="236"/>
      <c r="D157" s="226" t="s">
        <v>144</v>
      </c>
      <c r="E157" s="237" t="s">
        <v>19</v>
      </c>
      <c r="F157" s="238" t="s">
        <v>671</v>
      </c>
      <c r="G157" s="236"/>
      <c r="H157" s="239">
        <v>5.75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144</v>
      </c>
      <c r="AU157" s="245" t="s">
        <v>90</v>
      </c>
      <c r="AV157" s="14" t="s">
        <v>90</v>
      </c>
      <c r="AW157" s="14" t="s">
        <v>42</v>
      </c>
      <c r="AX157" s="14" t="s">
        <v>80</v>
      </c>
      <c r="AY157" s="245" t="s">
        <v>133</v>
      </c>
    </row>
    <row r="158" s="15" customFormat="1">
      <c r="A158" s="15"/>
      <c r="B158" s="256"/>
      <c r="C158" s="257"/>
      <c r="D158" s="226" t="s">
        <v>144</v>
      </c>
      <c r="E158" s="258" t="s">
        <v>19</v>
      </c>
      <c r="F158" s="259" t="s">
        <v>247</v>
      </c>
      <c r="G158" s="257"/>
      <c r="H158" s="260">
        <v>10.925000000000001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144</v>
      </c>
      <c r="AU158" s="266" t="s">
        <v>90</v>
      </c>
      <c r="AV158" s="15" t="s">
        <v>140</v>
      </c>
      <c r="AW158" s="15" t="s">
        <v>42</v>
      </c>
      <c r="AX158" s="15" t="s">
        <v>88</v>
      </c>
      <c r="AY158" s="266" t="s">
        <v>133</v>
      </c>
    </row>
    <row r="159" s="12" customFormat="1" ht="22.8" customHeight="1">
      <c r="A159" s="12"/>
      <c r="B159" s="190"/>
      <c r="C159" s="191"/>
      <c r="D159" s="192" t="s">
        <v>79</v>
      </c>
      <c r="E159" s="204" t="s">
        <v>493</v>
      </c>
      <c r="F159" s="204" t="s">
        <v>494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SUM(P160:P196)</f>
        <v>0</v>
      </c>
      <c r="Q159" s="198"/>
      <c r="R159" s="199">
        <f>SUM(R160:R196)</f>
        <v>5.6145000000000005</v>
      </c>
      <c r="S159" s="198"/>
      <c r="T159" s="200">
        <f>SUM(T160:T196)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154</v>
      </c>
      <c r="AT159" s="202" t="s">
        <v>79</v>
      </c>
      <c r="AU159" s="202" t="s">
        <v>88</v>
      </c>
      <c r="AY159" s="201" t="s">
        <v>133</v>
      </c>
      <c r="BK159" s="203">
        <f>SUM(BK160:BK196)</f>
        <v>0</v>
      </c>
    </row>
    <row r="160" s="2" customFormat="1" ht="33" customHeight="1">
      <c r="A160" s="40"/>
      <c r="B160" s="41"/>
      <c r="C160" s="206" t="s">
        <v>196</v>
      </c>
      <c r="D160" s="206" t="s">
        <v>135</v>
      </c>
      <c r="E160" s="207" t="s">
        <v>510</v>
      </c>
      <c r="F160" s="208" t="s">
        <v>511</v>
      </c>
      <c r="G160" s="209" t="s">
        <v>163</v>
      </c>
      <c r="H160" s="210">
        <v>4.2000000000000002</v>
      </c>
      <c r="I160" s="211"/>
      <c r="J160" s="212">
        <f>ROUND(I160*H160,2)</f>
        <v>0</v>
      </c>
      <c r="K160" s="208" t="s">
        <v>139</v>
      </c>
      <c r="L160" s="46"/>
      <c r="M160" s="213" t="s">
        <v>19</v>
      </c>
      <c r="N160" s="214" t="s">
        <v>51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349</v>
      </c>
      <c r="AT160" s="217" t="s">
        <v>135</v>
      </c>
      <c r="AU160" s="217" t="s">
        <v>90</v>
      </c>
      <c r="AY160" s="18" t="s">
        <v>133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88</v>
      </c>
      <c r="BK160" s="218">
        <f>ROUND(I160*H160,2)</f>
        <v>0</v>
      </c>
      <c r="BL160" s="18" t="s">
        <v>349</v>
      </c>
      <c r="BM160" s="217" t="s">
        <v>680</v>
      </c>
    </row>
    <row r="161" s="2" customFormat="1">
      <c r="A161" s="40"/>
      <c r="B161" s="41"/>
      <c r="C161" s="42"/>
      <c r="D161" s="219" t="s">
        <v>142</v>
      </c>
      <c r="E161" s="42"/>
      <c r="F161" s="220" t="s">
        <v>513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142</v>
      </c>
      <c r="AU161" s="18" t="s">
        <v>90</v>
      </c>
    </row>
    <row r="162" s="13" customFormat="1">
      <c r="A162" s="13"/>
      <c r="B162" s="224"/>
      <c r="C162" s="225"/>
      <c r="D162" s="226" t="s">
        <v>144</v>
      </c>
      <c r="E162" s="227" t="s">
        <v>19</v>
      </c>
      <c r="F162" s="228" t="s">
        <v>650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144</v>
      </c>
      <c r="AU162" s="234" t="s">
        <v>90</v>
      </c>
      <c r="AV162" s="13" t="s">
        <v>88</v>
      </c>
      <c r="AW162" s="13" t="s">
        <v>42</v>
      </c>
      <c r="AX162" s="13" t="s">
        <v>80</v>
      </c>
      <c r="AY162" s="234" t="s">
        <v>133</v>
      </c>
    </row>
    <row r="163" s="13" customFormat="1">
      <c r="A163" s="13"/>
      <c r="B163" s="224"/>
      <c r="C163" s="225"/>
      <c r="D163" s="226" t="s">
        <v>144</v>
      </c>
      <c r="E163" s="227" t="s">
        <v>19</v>
      </c>
      <c r="F163" s="228" t="s">
        <v>516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144</v>
      </c>
      <c r="AU163" s="234" t="s">
        <v>90</v>
      </c>
      <c r="AV163" s="13" t="s">
        <v>88</v>
      </c>
      <c r="AW163" s="13" t="s">
        <v>42</v>
      </c>
      <c r="AX163" s="13" t="s">
        <v>80</v>
      </c>
      <c r="AY163" s="234" t="s">
        <v>133</v>
      </c>
    </row>
    <row r="164" s="14" customFormat="1">
      <c r="A164" s="14"/>
      <c r="B164" s="235"/>
      <c r="C164" s="236"/>
      <c r="D164" s="226" t="s">
        <v>144</v>
      </c>
      <c r="E164" s="237" t="s">
        <v>19</v>
      </c>
      <c r="F164" s="238" t="s">
        <v>681</v>
      </c>
      <c r="G164" s="236"/>
      <c r="H164" s="239">
        <v>4.2000000000000002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144</v>
      </c>
      <c r="AU164" s="245" t="s">
        <v>90</v>
      </c>
      <c r="AV164" s="14" t="s">
        <v>90</v>
      </c>
      <c r="AW164" s="14" t="s">
        <v>42</v>
      </c>
      <c r="AX164" s="14" t="s">
        <v>88</v>
      </c>
      <c r="AY164" s="245" t="s">
        <v>133</v>
      </c>
    </row>
    <row r="165" s="2" customFormat="1" ht="24.15" customHeight="1">
      <c r="A165" s="40"/>
      <c r="B165" s="41"/>
      <c r="C165" s="206" t="s">
        <v>206</v>
      </c>
      <c r="D165" s="206" t="s">
        <v>135</v>
      </c>
      <c r="E165" s="207" t="s">
        <v>525</v>
      </c>
      <c r="F165" s="208" t="s">
        <v>526</v>
      </c>
      <c r="G165" s="209" t="s">
        <v>163</v>
      </c>
      <c r="H165" s="210">
        <v>1.8899999999999999</v>
      </c>
      <c r="I165" s="211"/>
      <c r="J165" s="212">
        <f>ROUND(I165*H165,2)</f>
        <v>0</v>
      </c>
      <c r="K165" s="208" t="s">
        <v>139</v>
      </c>
      <c r="L165" s="46"/>
      <c r="M165" s="213" t="s">
        <v>19</v>
      </c>
      <c r="N165" s="214" t="s">
        <v>51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349</v>
      </c>
      <c r="AT165" s="217" t="s">
        <v>135</v>
      </c>
      <c r="AU165" s="217" t="s">
        <v>90</v>
      </c>
      <c r="AY165" s="18" t="s">
        <v>133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88</v>
      </c>
      <c r="BK165" s="218">
        <f>ROUND(I165*H165,2)</f>
        <v>0</v>
      </c>
      <c r="BL165" s="18" t="s">
        <v>349</v>
      </c>
      <c r="BM165" s="217" t="s">
        <v>682</v>
      </c>
    </row>
    <row r="166" s="2" customFormat="1">
      <c r="A166" s="40"/>
      <c r="B166" s="41"/>
      <c r="C166" s="42"/>
      <c r="D166" s="219" t="s">
        <v>142</v>
      </c>
      <c r="E166" s="42"/>
      <c r="F166" s="220" t="s">
        <v>528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142</v>
      </c>
      <c r="AU166" s="18" t="s">
        <v>90</v>
      </c>
    </row>
    <row r="167" s="13" customFormat="1">
      <c r="A167" s="13"/>
      <c r="B167" s="224"/>
      <c r="C167" s="225"/>
      <c r="D167" s="226" t="s">
        <v>144</v>
      </c>
      <c r="E167" s="227" t="s">
        <v>19</v>
      </c>
      <c r="F167" s="228" t="s">
        <v>650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144</v>
      </c>
      <c r="AU167" s="234" t="s">
        <v>90</v>
      </c>
      <c r="AV167" s="13" t="s">
        <v>88</v>
      </c>
      <c r="AW167" s="13" t="s">
        <v>42</v>
      </c>
      <c r="AX167" s="13" t="s">
        <v>80</v>
      </c>
      <c r="AY167" s="234" t="s">
        <v>133</v>
      </c>
    </row>
    <row r="168" s="13" customFormat="1">
      <c r="A168" s="13"/>
      <c r="B168" s="224"/>
      <c r="C168" s="225"/>
      <c r="D168" s="226" t="s">
        <v>144</v>
      </c>
      <c r="E168" s="227" t="s">
        <v>19</v>
      </c>
      <c r="F168" s="228" t="s">
        <v>683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144</v>
      </c>
      <c r="AU168" s="234" t="s">
        <v>90</v>
      </c>
      <c r="AV168" s="13" t="s">
        <v>88</v>
      </c>
      <c r="AW168" s="13" t="s">
        <v>42</v>
      </c>
      <c r="AX168" s="13" t="s">
        <v>80</v>
      </c>
      <c r="AY168" s="234" t="s">
        <v>133</v>
      </c>
    </row>
    <row r="169" s="14" customFormat="1">
      <c r="A169" s="14"/>
      <c r="B169" s="235"/>
      <c r="C169" s="236"/>
      <c r="D169" s="226" t="s">
        <v>144</v>
      </c>
      <c r="E169" s="237" t="s">
        <v>19</v>
      </c>
      <c r="F169" s="238" t="s">
        <v>684</v>
      </c>
      <c r="G169" s="236"/>
      <c r="H169" s="239">
        <v>1.8899999999999999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144</v>
      </c>
      <c r="AU169" s="245" t="s">
        <v>90</v>
      </c>
      <c r="AV169" s="14" t="s">
        <v>90</v>
      </c>
      <c r="AW169" s="14" t="s">
        <v>42</v>
      </c>
      <c r="AX169" s="14" t="s">
        <v>88</v>
      </c>
      <c r="AY169" s="245" t="s">
        <v>133</v>
      </c>
    </row>
    <row r="170" s="2" customFormat="1" ht="33" customHeight="1">
      <c r="A170" s="40"/>
      <c r="B170" s="41"/>
      <c r="C170" s="206" t="s">
        <v>211</v>
      </c>
      <c r="D170" s="206" t="s">
        <v>135</v>
      </c>
      <c r="E170" s="207" t="s">
        <v>535</v>
      </c>
      <c r="F170" s="208" t="s">
        <v>536</v>
      </c>
      <c r="G170" s="209" t="s">
        <v>163</v>
      </c>
      <c r="H170" s="210">
        <v>17.010000000000002</v>
      </c>
      <c r="I170" s="211"/>
      <c r="J170" s="212">
        <f>ROUND(I170*H170,2)</f>
        <v>0</v>
      </c>
      <c r="K170" s="208" t="s">
        <v>139</v>
      </c>
      <c r="L170" s="46"/>
      <c r="M170" s="213" t="s">
        <v>19</v>
      </c>
      <c r="N170" s="214" t="s">
        <v>51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349</v>
      </c>
      <c r="AT170" s="217" t="s">
        <v>135</v>
      </c>
      <c r="AU170" s="217" t="s">
        <v>90</v>
      </c>
      <c r="AY170" s="18" t="s">
        <v>133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88</v>
      </c>
      <c r="BK170" s="218">
        <f>ROUND(I170*H170,2)</f>
        <v>0</v>
      </c>
      <c r="BL170" s="18" t="s">
        <v>349</v>
      </c>
      <c r="BM170" s="217" t="s">
        <v>685</v>
      </c>
    </row>
    <row r="171" s="2" customFormat="1">
      <c r="A171" s="40"/>
      <c r="B171" s="41"/>
      <c r="C171" s="42"/>
      <c r="D171" s="219" t="s">
        <v>142</v>
      </c>
      <c r="E171" s="42"/>
      <c r="F171" s="220" t="s">
        <v>538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142</v>
      </c>
      <c r="AU171" s="18" t="s">
        <v>90</v>
      </c>
    </row>
    <row r="172" s="13" customFormat="1">
      <c r="A172" s="13"/>
      <c r="B172" s="224"/>
      <c r="C172" s="225"/>
      <c r="D172" s="226" t="s">
        <v>144</v>
      </c>
      <c r="E172" s="227" t="s">
        <v>19</v>
      </c>
      <c r="F172" s="228" t="s">
        <v>650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144</v>
      </c>
      <c r="AU172" s="234" t="s">
        <v>90</v>
      </c>
      <c r="AV172" s="13" t="s">
        <v>88</v>
      </c>
      <c r="AW172" s="13" t="s">
        <v>42</v>
      </c>
      <c r="AX172" s="13" t="s">
        <v>80</v>
      </c>
      <c r="AY172" s="234" t="s">
        <v>133</v>
      </c>
    </row>
    <row r="173" s="13" customFormat="1">
      <c r="A173" s="13"/>
      <c r="B173" s="224"/>
      <c r="C173" s="225"/>
      <c r="D173" s="226" t="s">
        <v>144</v>
      </c>
      <c r="E173" s="227" t="s">
        <v>19</v>
      </c>
      <c r="F173" s="228" t="s">
        <v>539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144</v>
      </c>
      <c r="AU173" s="234" t="s">
        <v>90</v>
      </c>
      <c r="AV173" s="13" t="s">
        <v>88</v>
      </c>
      <c r="AW173" s="13" t="s">
        <v>42</v>
      </c>
      <c r="AX173" s="13" t="s">
        <v>80</v>
      </c>
      <c r="AY173" s="234" t="s">
        <v>133</v>
      </c>
    </row>
    <row r="174" s="13" customFormat="1">
      <c r="A174" s="13"/>
      <c r="B174" s="224"/>
      <c r="C174" s="225"/>
      <c r="D174" s="226" t="s">
        <v>144</v>
      </c>
      <c r="E174" s="227" t="s">
        <v>19</v>
      </c>
      <c r="F174" s="228" t="s">
        <v>683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144</v>
      </c>
      <c r="AU174" s="234" t="s">
        <v>90</v>
      </c>
      <c r="AV174" s="13" t="s">
        <v>88</v>
      </c>
      <c r="AW174" s="13" t="s">
        <v>42</v>
      </c>
      <c r="AX174" s="13" t="s">
        <v>80</v>
      </c>
      <c r="AY174" s="234" t="s">
        <v>133</v>
      </c>
    </row>
    <row r="175" s="14" customFormat="1">
      <c r="A175" s="14"/>
      <c r="B175" s="235"/>
      <c r="C175" s="236"/>
      <c r="D175" s="226" t="s">
        <v>144</v>
      </c>
      <c r="E175" s="237" t="s">
        <v>19</v>
      </c>
      <c r="F175" s="238" t="s">
        <v>686</v>
      </c>
      <c r="G175" s="236"/>
      <c r="H175" s="239">
        <v>17.010000000000002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144</v>
      </c>
      <c r="AU175" s="245" t="s">
        <v>90</v>
      </c>
      <c r="AV175" s="14" t="s">
        <v>90</v>
      </c>
      <c r="AW175" s="14" t="s">
        <v>42</v>
      </c>
      <c r="AX175" s="14" t="s">
        <v>88</v>
      </c>
      <c r="AY175" s="245" t="s">
        <v>133</v>
      </c>
    </row>
    <row r="176" s="2" customFormat="1" ht="24.15" customHeight="1">
      <c r="A176" s="40"/>
      <c r="B176" s="41"/>
      <c r="C176" s="206" t="s">
        <v>216</v>
      </c>
      <c r="D176" s="206" t="s">
        <v>135</v>
      </c>
      <c r="E176" s="207" t="s">
        <v>590</v>
      </c>
      <c r="F176" s="208" t="s">
        <v>591</v>
      </c>
      <c r="G176" s="209" t="s">
        <v>282</v>
      </c>
      <c r="H176" s="210">
        <v>14</v>
      </c>
      <c r="I176" s="211"/>
      <c r="J176" s="212">
        <f>ROUND(I176*H176,2)</f>
        <v>0</v>
      </c>
      <c r="K176" s="208" t="s">
        <v>139</v>
      </c>
      <c r="L176" s="46"/>
      <c r="M176" s="213" t="s">
        <v>19</v>
      </c>
      <c r="N176" s="214" t="s">
        <v>51</v>
      </c>
      <c r="O176" s="86"/>
      <c r="P176" s="215">
        <f>O176*H176</f>
        <v>0</v>
      </c>
      <c r="Q176" s="215">
        <v>0.37430000000000002</v>
      </c>
      <c r="R176" s="215">
        <f>Q176*H176</f>
        <v>5.2402000000000006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349</v>
      </c>
      <c r="AT176" s="217" t="s">
        <v>135</v>
      </c>
      <c r="AU176" s="217" t="s">
        <v>90</v>
      </c>
      <c r="AY176" s="18" t="s">
        <v>133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88</v>
      </c>
      <c r="BK176" s="218">
        <f>ROUND(I176*H176,2)</f>
        <v>0</v>
      </c>
      <c r="BL176" s="18" t="s">
        <v>349</v>
      </c>
      <c r="BM176" s="217" t="s">
        <v>687</v>
      </c>
    </row>
    <row r="177" s="2" customFormat="1">
      <c r="A177" s="40"/>
      <c r="B177" s="41"/>
      <c r="C177" s="42"/>
      <c r="D177" s="219" t="s">
        <v>142</v>
      </c>
      <c r="E177" s="42"/>
      <c r="F177" s="220" t="s">
        <v>593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142</v>
      </c>
      <c r="AU177" s="18" t="s">
        <v>90</v>
      </c>
    </row>
    <row r="178" s="13" customFormat="1">
      <c r="A178" s="13"/>
      <c r="B178" s="224"/>
      <c r="C178" s="225"/>
      <c r="D178" s="226" t="s">
        <v>144</v>
      </c>
      <c r="E178" s="227" t="s">
        <v>19</v>
      </c>
      <c r="F178" s="228" t="s">
        <v>650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144</v>
      </c>
      <c r="AU178" s="234" t="s">
        <v>90</v>
      </c>
      <c r="AV178" s="13" t="s">
        <v>88</v>
      </c>
      <c r="AW178" s="13" t="s">
        <v>42</v>
      </c>
      <c r="AX178" s="13" t="s">
        <v>80</v>
      </c>
      <c r="AY178" s="234" t="s">
        <v>133</v>
      </c>
    </row>
    <row r="179" s="13" customFormat="1">
      <c r="A179" s="13"/>
      <c r="B179" s="224"/>
      <c r="C179" s="225"/>
      <c r="D179" s="226" t="s">
        <v>144</v>
      </c>
      <c r="E179" s="227" t="s">
        <v>19</v>
      </c>
      <c r="F179" s="228" t="s">
        <v>594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144</v>
      </c>
      <c r="AU179" s="234" t="s">
        <v>90</v>
      </c>
      <c r="AV179" s="13" t="s">
        <v>88</v>
      </c>
      <c r="AW179" s="13" t="s">
        <v>42</v>
      </c>
      <c r="AX179" s="13" t="s">
        <v>80</v>
      </c>
      <c r="AY179" s="234" t="s">
        <v>133</v>
      </c>
    </row>
    <row r="180" s="14" customFormat="1">
      <c r="A180" s="14"/>
      <c r="B180" s="235"/>
      <c r="C180" s="236"/>
      <c r="D180" s="226" t="s">
        <v>144</v>
      </c>
      <c r="E180" s="237" t="s">
        <v>19</v>
      </c>
      <c r="F180" s="238" t="s">
        <v>224</v>
      </c>
      <c r="G180" s="236"/>
      <c r="H180" s="239">
        <v>14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144</v>
      </c>
      <c r="AU180" s="245" t="s">
        <v>90</v>
      </c>
      <c r="AV180" s="14" t="s">
        <v>90</v>
      </c>
      <c r="AW180" s="14" t="s">
        <v>42</v>
      </c>
      <c r="AX180" s="14" t="s">
        <v>88</v>
      </c>
      <c r="AY180" s="245" t="s">
        <v>133</v>
      </c>
    </row>
    <row r="181" s="2" customFormat="1" ht="16.5" customHeight="1">
      <c r="A181" s="40"/>
      <c r="B181" s="41"/>
      <c r="C181" s="246" t="s">
        <v>224</v>
      </c>
      <c r="D181" s="246" t="s">
        <v>197</v>
      </c>
      <c r="E181" s="247" t="s">
        <v>596</v>
      </c>
      <c r="F181" s="248" t="s">
        <v>597</v>
      </c>
      <c r="G181" s="249" t="s">
        <v>282</v>
      </c>
      <c r="H181" s="250">
        <v>14</v>
      </c>
      <c r="I181" s="251"/>
      <c r="J181" s="252">
        <f>ROUND(I181*H181,2)</f>
        <v>0</v>
      </c>
      <c r="K181" s="248" t="s">
        <v>404</v>
      </c>
      <c r="L181" s="253"/>
      <c r="M181" s="254" t="s">
        <v>19</v>
      </c>
      <c r="N181" s="255" t="s">
        <v>51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365</v>
      </c>
      <c r="AT181" s="217" t="s">
        <v>197</v>
      </c>
      <c r="AU181" s="217" t="s">
        <v>90</v>
      </c>
      <c r="AY181" s="18" t="s">
        <v>133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88</v>
      </c>
      <c r="BK181" s="218">
        <f>ROUND(I181*H181,2)</f>
        <v>0</v>
      </c>
      <c r="BL181" s="18" t="s">
        <v>349</v>
      </c>
      <c r="BM181" s="217" t="s">
        <v>688</v>
      </c>
    </row>
    <row r="182" s="13" customFormat="1">
      <c r="A182" s="13"/>
      <c r="B182" s="224"/>
      <c r="C182" s="225"/>
      <c r="D182" s="226" t="s">
        <v>144</v>
      </c>
      <c r="E182" s="227" t="s">
        <v>19</v>
      </c>
      <c r="F182" s="228" t="s">
        <v>650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144</v>
      </c>
      <c r="AU182" s="234" t="s">
        <v>90</v>
      </c>
      <c r="AV182" s="13" t="s">
        <v>88</v>
      </c>
      <c r="AW182" s="13" t="s">
        <v>42</v>
      </c>
      <c r="AX182" s="13" t="s">
        <v>80</v>
      </c>
      <c r="AY182" s="234" t="s">
        <v>133</v>
      </c>
    </row>
    <row r="183" s="13" customFormat="1">
      <c r="A183" s="13"/>
      <c r="B183" s="224"/>
      <c r="C183" s="225"/>
      <c r="D183" s="226" t="s">
        <v>144</v>
      </c>
      <c r="E183" s="227" t="s">
        <v>19</v>
      </c>
      <c r="F183" s="228" t="s">
        <v>599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144</v>
      </c>
      <c r="AU183" s="234" t="s">
        <v>90</v>
      </c>
      <c r="AV183" s="13" t="s">
        <v>88</v>
      </c>
      <c r="AW183" s="13" t="s">
        <v>42</v>
      </c>
      <c r="AX183" s="13" t="s">
        <v>80</v>
      </c>
      <c r="AY183" s="234" t="s">
        <v>133</v>
      </c>
    </row>
    <row r="184" s="14" customFormat="1">
      <c r="A184" s="14"/>
      <c r="B184" s="235"/>
      <c r="C184" s="236"/>
      <c r="D184" s="226" t="s">
        <v>144</v>
      </c>
      <c r="E184" s="237" t="s">
        <v>19</v>
      </c>
      <c r="F184" s="238" t="s">
        <v>224</v>
      </c>
      <c r="G184" s="236"/>
      <c r="H184" s="239">
        <v>14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144</v>
      </c>
      <c r="AU184" s="245" t="s">
        <v>90</v>
      </c>
      <c r="AV184" s="14" t="s">
        <v>90</v>
      </c>
      <c r="AW184" s="14" t="s">
        <v>42</v>
      </c>
      <c r="AX184" s="14" t="s">
        <v>88</v>
      </c>
      <c r="AY184" s="245" t="s">
        <v>133</v>
      </c>
    </row>
    <row r="185" s="2" customFormat="1" ht="16.5" customHeight="1">
      <c r="A185" s="40"/>
      <c r="B185" s="41"/>
      <c r="C185" s="206" t="s">
        <v>8</v>
      </c>
      <c r="D185" s="206" t="s">
        <v>135</v>
      </c>
      <c r="E185" s="207" t="s">
        <v>689</v>
      </c>
      <c r="F185" s="208" t="s">
        <v>690</v>
      </c>
      <c r="G185" s="209" t="s">
        <v>282</v>
      </c>
      <c r="H185" s="210">
        <v>1</v>
      </c>
      <c r="I185" s="211"/>
      <c r="J185" s="212">
        <f>ROUND(I185*H185,2)</f>
        <v>0</v>
      </c>
      <c r="K185" s="208" t="s">
        <v>404</v>
      </c>
      <c r="L185" s="46"/>
      <c r="M185" s="213" t="s">
        <v>19</v>
      </c>
      <c r="N185" s="214" t="s">
        <v>51</v>
      </c>
      <c r="O185" s="86"/>
      <c r="P185" s="215">
        <f>O185*H185</f>
        <v>0</v>
      </c>
      <c r="Q185" s="215">
        <v>0.37430000000000002</v>
      </c>
      <c r="R185" s="215">
        <f>Q185*H185</f>
        <v>0.37430000000000002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349</v>
      </c>
      <c r="AT185" s="217" t="s">
        <v>135</v>
      </c>
      <c r="AU185" s="217" t="s">
        <v>90</v>
      </c>
      <c r="AY185" s="18" t="s">
        <v>133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88</v>
      </c>
      <c r="BK185" s="218">
        <f>ROUND(I185*H185,2)</f>
        <v>0</v>
      </c>
      <c r="BL185" s="18" t="s">
        <v>349</v>
      </c>
      <c r="BM185" s="217" t="s">
        <v>691</v>
      </c>
    </row>
    <row r="186" s="13" customFormat="1">
      <c r="A186" s="13"/>
      <c r="B186" s="224"/>
      <c r="C186" s="225"/>
      <c r="D186" s="226" t="s">
        <v>144</v>
      </c>
      <c r="E186" s="227" t="s">
        <v>19</v>
      </c>
      <c r="F186" s="228" t="s">
        <v>650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144</v>
      </c>
      <c r="AU186" s="234" t="s">
        <v>90</v>
      </c>
      <c r="AV186" s="13" t="s">
        <v>88</v>
      </c>
      <c r="AW186" s="13" t="s">
        <v>42</v>
      </c>
      <c r="AX186" s="13" t="s">
        <v>80</v>
      </c>
      <c r="AY186" s="234" t="s">
        <v>133</v>
      </c>
    </row>
    <row r="187" s="13" customFormat="1">
      <c r="A187" s="13"/>
      <c r="B187" s="224"/>
      <c r="C187" s="225"/>
      <c r="D187" s="226" t="s">
        <v>144</v>
      </c>
      <c r="E187" s="227" t="s">
        <v>19</v>
      </c>
      <c r="F187" s="228" t="s">
        <v>692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144</v>
      </c>
      <c r="AU187" s="234" t="s">
        <v>90</v>
      </c>
      <c r="AV187" s="13" t="s">
        <v>88</v>
      </c>
      <c r="AW187" s="13" t="s">
        <v>42</v>
      </c>
      <c r="AX187" s="13" t="s">
        <v>80</v>
      </c>
      <c r="AY187" s="234" t="s">
        <v>133</v>
      </c>
    </row>
    <row r="188" s="14" customFormat="1">
      <c r="A188" s="14"/>
      <c r="B188" s="235"/>
      <c r="C188" s="236"/>
      <c r="D188" s="226" t="s">
        <v>144</v>
      </c>
      <c r="E188" s="237" t="s">
        <v>19</v>
      </c>
      <c r="F188" s="238" t="s">
        <v>88</v>
      </c>
      <c r="G188" s="236"/>
      <c r="H188" s="239">
        <v>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144</v>
      </c>
      <c r="AU188" s="245" t="s">
        <v>90</v>
      </c>
      <c r="AV188" s="14" t="s">
        <v>90</v>
      </c>
      <c r="AW188" s="14" t="s">
        <v>42</v>
      </c>
      <c r="AX188" s="14" t="s">
        <v>88</v>
      </c>
      <c r="AY188" s="245" t="s">
        <v>133</v>
      </c>
    </row>
    <row r="189" s="2" customFormat="1" ht="16.5" customHeight="1">
      <c r="A189" s="40"/>
      <c r="B189" s="41"/>
      <c r="C189" s="246" t="s">
        <v>233</v>
      </c>
      <c r="D189" s="246" t="s">
        <v>197</v>
      </c>
      <c r="E189" s="247" t="s">
        <v>693</v>
      </c>
      <c r="F189" s="248" t="s">
        <v>694</v>
      </c>
      <c r="G189" s="249" t="s">
        <v>282</v>
      </c>
      <c r="H189" s="250">
        <v>1</v>
      </c>
      <c r="I189" s="251"/>
      <c r="J189" s="252">
        <f>ROUND(I189*H189,2)</f>
        <v>0</v>
      </c>
      <c r="K189" s="248" t="s">
        <v>404</v>
      </c>
      <c r="L189" s="253"/>
      <c r="M189" s="254" t="s">
        <v>19</v>
      </c>
      <c r="N189" s="255" t="s">
        <v>51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365</v>
      </c>
      <c r="AT189" s="217" t="s">
        <v>197</v>
      </c>
      <c r="AU189" s="217" t="s">
        <v>90</v>
      </c>
      <c r="AY189" s="18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88</v>
      </c>
      <c r="BK189" s="218">
        <f>ROUND(I189*H189,2)</f>
        <v>0</v>
      </c>
      <c r="BL189" s="18" t="s">
        <v>349</v>
      </c>
      <c r="BM189" s="217" t="s">
        <v>695</v>
      </c>
    </row>
    <row r="190" s="13" customFormat="1">
      <c r="A190" s="13"/>
      <c r="B190" s="224"/>
      <c r="C190" s="225"/>
      <c r="D190" s="226" t="s">
        <v>144</v>
      </c>
      <c r="E190" s="227" t="s">
        <v>19</v>
      </c>
      <c r="F190" s="228" t="s">
        <v>650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144</v>
      </c>
      <c r="AU190" s="234" t="s">
        <v>90</v>
      </c>
      <c r="AV190" s="13" t="s">
        <v>88</v>
      </c>
      <c r="AW190" s="13" t="s">
        <v>42</v>
      </c>
      <c r="AX190" s="13" t="s">
        <v>80</v>
      </c>
      <c r="AY190" s="234" t="s">
        <v>133</v>
      </c>
    </row>
    <row r="191" s="13" customFormat="1">
      <c r="A191" s="13"/>
      <c r="B191" s="224"/>
      <c r="C191" s="225"/>
      <c r="D191" s="226" t="s">
        <v>144</v>
      </c>
      <c r="E191" s="227" t="s">
        <v>19</v>
      </c>
      <c r="F191" s="228" t="s">
        <v>696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144</v>
      </c>
      <c r="AU191" s="234" t="s">
        <v>90</v>
      </c>
      <c r="AV191" s="13" t="s">
        <v>88</v>
      </c>
      <c r="AW191" s="13" t="s">
        <v>42</v>
      </c>
      <c r="AX191" s="13" t="s">
        <v>80</v>
      </c>
      <c r="AY191" s="234" t="s">
        <v>133</v>
      </c>
    </row>
    <row r="192" s="14" customFormat="1">
      <c r="A192" s="14"/>
      <c r="B192" s="235"/>
      <c r="C192" s="236"/>
      <c r="D192" s="226" t="s">
        <v>144</v>
      </c>
      <c r="E192" s="237" t="s">
        <v>19</v>
      </c>
      <c r="F192" s="238" t="s">
        <v>88</v>
      </c>
      <c r="G192" s="236"/>
      <c r="H192" s="239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144</v>
      </c>
      <c r="AU192" s="245" t="s">
        <v>90</v>
      </c>
      <c r="AV192" s="14" t="s">
        <v>90</v>
      </c>
      <c r="AW192" s="14" t="s">
        <v>42</v>
      </c>
      <c r="AX192" s="14" t="s">
        <v>88</v>
      </c>
      <c r="AY192" s="245" t="s">
        <v>133</v>
      </c>
    </row>
    <row r="193" s="2" customFormat="1" ht="16.5" customHeight="1">
      <c r="A193" s="40"/>
      <c r="B193" s="41"/>
      <c r="C193" s="246" t="s">
        <v>240</v>
      </c>
      <c r="D193" s="246" t="s">
        <v>197</v>
      </c>
      <c r="E193" s="247" t="s">
        <v>697</v>
      </c>
      <c r="F193" s="248" t="s">
        <v>698</v>
      </c>
      <c r="G193" s="249" t="s">
        <v>282</v>
      </c>
      <c r="H193" s="250">
        <v>1</v>
      </c>
      <c r="I193" s="251"/>
      <c r="J193" s="252">
        <f>ROUND(I193*H193,2)</f>
        <v>0</v>
      </c>
      <c r="K193" s="248" t="s">
        <v>404</v>
      </c>
      <c r="L193" s="253"/>
      <c r="M193" s="254" t="s">
        <v>19</v>
      </c>
      <c r="N193" s="255" t="s">
        <v>51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365</v>
      </c>
      <c r="AT193" s="217" t="s">
        <v>197</v>
      </c>
      <c r="AU193" s="217" t="s">
        <v>90</v>
      </c>
      <c r="AY193" s="18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88</v>
      </c>
      <c r="BK193" s="218">
        <f>ROUND(I193*H193,2)</f>
        <v>0</v>
      </c>
      <c r="BL193" s="18" t="s">
        <v>349</v>
      </c>
      <c r="BM193" s="217" t="s">
        <v>699</v>
      </c>
    </row>
    <row r="194" s="13" customFormat="1">
      <c r="A194" s="13"/>
      <c r="B194" s="224"/>
      <c r="C194" s="225"/>
      <c r="D194" s="226" t="s">
        <v>144</v>
      </c>
      <c r="E194" s="227" t="s">
        <v>19</v>
      </c>
      <c r="F194" s="228" t="s">
        <v>650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144</v>
      </c>
      <c r="AU194" s="234" t="s">
        <v>90</v>
      </c>
      <c r="AV194" s="13" t="s">
        <v>88</v>
      </c>
      <c r="AW194" s="13" t="s">
        <v>42</v>
      </c>
      <c r="AX194" s="13" t="s">
        <v>80</v>
      </c>
      <c r="AY194" s="234" t="s">
        <v>133</v>
      </c>
    </row>
    <row r="195" s="13" customFormat="1">
      <c r="A195" s="13"/>
      <c r="B195" s="224"/>
      <c r="C195" s="225"/>
      <c r="D195" s="226" t="s">
        <v>144</v>
      </c>
      <c r="E195" s="227" t="s">
        <v>19</v>
      </c>
      <c r="F195" s="228" t="s">
        <v>700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144</v>
      </c>
      <c r="AU195" s="234" t="s">
        <v>90</v>
      </c>
      <c r="AV195" s="13" t="s">
        <v>88</v>
      </c>
      <c r="AW195" s="13" t="s">
        <v>42</v>
      </c>
      <c r="AX195" s="13" t="s">
        <v>80</v>
      </c>
      <c r="AY195" s="234" t="s">
        <v>133</v>
      </c>
    </row>
    <row r="196" s="14" customFormat="1">
      <c r="A196" s="14"/>
      <c r="B196" s="235"/>
      <c r="C196" s="236"/>
      <c r="D196" s="226" t="s">
        <v>144</v>
      </c>
      <c r="E196" s="237" t="s">
        <v>19</v>
      </c>
      <c r="F196" s="238" t="s">
        <v>88</v>
      </c>
      <c r="G196" s="236"/>
      <c r="H196" s="239">
        <v>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144</v>
      </c>
      <c r="AU196" s="245" t="s">
        <v>90</v>
      </c>
      <c r="AV196" s="14" t="s">
        <v>90</v>
      </c>
      <c r="AW196" s="14" t="s">
        <v>42</v>
      </c>
      <c r="AX196" s="14" t="s">
        <v>88</v>
      </c>
      <c r="AY196" s="245" t="s">
        <v>133</v>
      </c>
    </row>
    <row r="197" s="12" customFormat="1" ht="25.92" customHeight="1">
      <c r="A197" s="12"/>
      <c r="B197" s="190"/>
      <c r="C197" s="191"/>
      <c r="D197" s="192" t="s">
        <v>79</v>
      </c>
      <c r="E197" s="193" t="s">
        <v>600</v>
      </c>
      <c r="F197" s="193" t="s">
        <v>601</v>
      </c>
      <c r="G197" s="191"/>
      <c r="H197" s="191"/>
      <c r="I197" s="194"/>
      <c r="J197" s="195">
        <f>BK197</f>
        <v>0</v>
      </c>
      <c r="K197" s="191"/>
      <c r="L197" s="196"/>
      <c r="M197" s="197"/>
      <c r="N197" s="198"/>
      <c r="O197" s="198"/>
      <c r="P197" s="199">
        <f>SUM(P198:P202)</f>
        <v>0</v>
      </c>
      <c r="Q197" s="198"/>
      <c r="R197" s="199">
        <f>SUM(R198:R202)</f>
        <v>0</v>
      </c>
      <c r="S197" s="198"/>
      <c r="T197" s="200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140</v>
      </c>
      <c r="AT197" s="202" t="s">
        <v>79</v>
      </c>
      <c r="AU197" s="202" t="s">
        <v>80</v>
      </c>
      <c r="AY197" s="201" t="s">
        <v>133</v>
      </c>
      <c r="BK197" s="203">
        <f>SUM(BK198:BK202)</f>
        <v>0</v>
      </c>
    </row>
    <row r="198" s="2" customFormat="1" ht="24.15" customHeight="1">
      <c r="A198" s="40"/>
      <c r="B198" s="41"/>
      <c r="C198" s="206" t="s">
        <v>248</v>
      </c>
      <c r="D198" s="206" t="s">
        <v>135</v>
      </c>
      <c r="E198" s="207" t="s">
        <v>603</v>
      </c>
      <c r="F198" s="208" t="s">
        <v>604</v>
      </c>
      <c r="G198" s="209" t="s">
        <v>605</v>
      </c>
      <c r="H198" s="210">
        <v>25</v>
      </c>
      <c r="I198" s="211"/>
      <c r="J198" s="212">
        <f>ROUND(I198*H198,2)</f>
        <v>0</v>
      </c>
      <c r="K198" s="208" t="s">
        <v>139</v>
      </c>
      <c r="L198" s="46"/>
      <c r="M198" s="213" t="s">
        <v>19</v>
      </c>
      <c r="N198" s="214" t="s">
        <v>51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606</v>
      </c>
      <c r="AT198" s="217" t="s">
        <v>135</v>
      </c>
      <c r="AU198" s="217" t="s">
        <v>88</v>
      </c>
      <c r="AY198" s="18" t="s">
        <v>133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88</v>
      </c>
      <c r="BK198" s="218">
        <f>ROUND(I198*H198,2)</f>
        <v>0</v>
      </c>
      <c r="BL198" s="18" t="s">
        <v>606</v>
      </c>
      <c r="BM198" s="217" t="s">
        <v>701</v>
      </c>
    </row>
    <row r="199" s="2" customFormat="1">
      <c r="A199" s="40"/>
      <c r="B199" s="41"/>
      <c r="C199" s="42"/>
      <c r="D199" s="219" t="s">
        <v>142</v>
      </c>
      <c r="E199" s="42"/>
      <c r="F199" s="220" t="s">
        <v>608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142</v>
      </c>
      <c r="AU199" s="18" t="s">
        <v>88</v>
      </c>
    </row>
    <row r="200" s="13" customFormat="1">
      <c r="A200" s="13"/>
      <c r="B200" s="224"/>
      <c r="C200" s="225"/>
      <c r="D200" s="226" t="s">
        <v>144</v>
      </c>
      <c r="E200" s="227" t="s">
        <v>19</v>
      </c>
      <c r="F200" s="228" t="s">
        <v>410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144</v>
      </c>
      <c r="AU200" s="234" t="s">
        <v>88</v>
      </c>
      <c r="AV200" s="13" t="s">
        <v>88</v>
      </c>
      <c r="AW200" s="13" t="s">
        <v>42</v>
      </c>
      <c r="AX200" s="13" t="s">
        <v>80</v>
      </c>
      <c r="AY200" s="234" t="s">
        <v>133</v>
      </c>
    </row>
    <row r="201" s="13" customFormat="1">
      <c r="A201" s="13"/>
      <c r="B201" s="224"/>
      <c r="C201" s="225"/>
      <c r="D201" s="226" t="s">
        <v>144</v>
      </c>
      <c r="E201" s="227" t="s">
        <v>19</v>
      </c>
      <c r="F201" s="228" t="s">
        <v>609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144</v>
      </c>
      <c r="AU201" s="234" t="s">
        <v>88</v>
      </c>
      <c r="AV201" s="13" t="s">
        <v>88</v>
      </c>
      <c r="AW201" s="13" t="s">
        <v>42</v>
      </c>
      <c r="AX201" s="13" t="s">
        <v>80</v>
      </c>
      <c r="AY201" s="234" t="s">
        <v>133</v>
      </c>
    </row>
    <row r="202" s="14" customFormat="1">
      <c r="A202" s="14"/>
      <c r="B202" s="235"/>
      <c r="C202" s="236"/>
      <c r="D202" s="226" t="s">
        <v>144</v>
      </c>
      <c r="E202" s="237" t="s">
        <v>19</v>
      </c>
      <c r="F202" s="238" t="s">
        <v>287</v>
      </c>
      <c r="G202" s="236"/>
      <c r="H202" s="239">
        <v>25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144</v>
      </c>
      <c r="AU202" s="245" t="s">
        <v>88</v>
      </c>
      <c r="AV202" s="14" t="s">
        <v>90</v>
      </c>
      <c r="AW202" s="14" t="s">
        <v>42</v>
      </c>
      <c r="AX202" s="14" t="s">
        <v>88</v>
      </c>
      <c r="AY202" s="245" t="s">
        <v>133</v>
      </c>
    </row>
    <row r="203" s="12" customFormat="1" ht="25.92" customHeight="1">
      <c r="A203" s="12"/>
      <c r="B203" s="190"/>
      <c r="C203" s="191"/>
      <c r="D203" s="192" t="s">
        <v>79</v>
      </c>
      <c r="E203" s="193" t="s">
        <v>610</v>
      </c>
      <c r="F203" s="193" t="s">
        <v>611</v>
      </c>
      <c r="G203" s="191"/>
      <c r="H203" s="191"/>
      <c r="I203" s="194"/>
      <c r="J203" s="195">
        <f>BK203</f>
        <v>0</v>
      </c>
      <c r="K203" s="191"/>
      <c r="L203" s="196"/>
      <c r="M203" s="197"/>
      <c r="N203" s="198"/>
      <c r="O203" s="198"/>
      <c r="P203" s="199">
        <f>P204+P219</f>
        <v>0</v>
      </c>
      <c r="Q203" s="198"/>
      <c r="R203" s="199">
        <f>R204+R219</f>
        <v>0</v>
      </c>
      <c r="S203" s="198"/>
      <c r="T203" s="200">
        <f>T204+T219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168</v>
      </c>
      <c r="AT203" s="202" t="s">
        <v>79</v>
      </c>
      <c r="AU203" s="202" t="s">
        <v>80</v>
      </c>
      <c r="AY203" s="201" t="s">
        <v>133</v>
      </c>
      <c r="BK203" s="203">
        <f>BK204+BK219</f>
        <v>0</v>
      </c>
    </row>
    <row r="204" s="12" customFormat="1" ht="22.8" customHeight="1">
      <c r="A204" s="12"/>
      <c r="B204" s="190"/>
      <c r="C204" s="191"/>
      <c r="D204" s="192" t="s">
        <v>79</v>
      </c>
      <c r="E204" s="204" t="s">
        <v>612</v>
      </c>
      <c r="F204" s="204" t="s">
        <v>613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SUM(P205:P218)</f>
        <v>0</v>
      </c>
      <c r="Q204" s="198"/>
      <c r="R204" s="199">
        <f>SUM(R205:R218)</f>
        <v>0</v>
      </c>
      <c r="S204" s="198"/>
      <c r="T204" s="200">
        <f>SUM(T205:T218)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168</v>
      </c>
      <c r="AT204" s="202" t="s">
        <v>79</v>
      </c>
      <c r="AU204" s="202" t="s">
        <v>88</v>
      </c>
      <c r="AY204" s="201" t="s">
        <v>133</v>
      </c>
      <c r="BK204" s="203">
        <f>SUM(BK205:BK218)</f>
        <v>0</v>
      </c>
    </row>
    <row r="205" s="2" customFormat="1" ht="16.5" customHeight="1">
      <c r="A205" s="40"/>
      <c r="B205" s="41"/>
      <c r="C205" s="206" t="s">
        <v>253</v>
      </c>
      <c r="D205" s="206" t="s">
        <v>135</v>
      </c>
      <c r="E205" s="207" t="s">
        <v>615</v>
      </c>
      <c r="F205" s="208" t="s">
        <v>616</v>
      </c>
      <c r="G205" s="209" t="s">
        <v>282</v>
      </c>
      <c r="H205" s="210">
        <v>1</v>
      </c>
      <c r="I205" s="211"/>
      <c r="J205" s="212">
        <f>ROUND(I205*H205,2)</f>
        <v>0</v>
      </c>
      <c r="K205" s="208" t="s">
        <v>404</v>
      </c>
      <c r="L205" s="46"/>
      <c r="M205" s="213" t="s">
        <v>19</v>
      </c>
      <c r="N205" s="214" t="s">
        <v>51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617</v>
      </c>
      <c r="AT205" s="217" t="s">
        <v>135</v>
      </c>
      <c r="AU205" s="217" t="s">
        <v>90</v>
      </c>
      <c r="AY205" s="18" t="s">
        <v>133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88</v>
      </c>
      <c r="BK205" s="218">
        <f>ROUND(I205*H205,2)</f>
        <v>0</v>
      </c>
      <c r="BL205" s="18" t="s">
        <v>617</v>
      </c>
      <c r="BM205" s="217" t="s">
        <v>702</v>
      </c>
    </row>
    <row r="206" s="13" customFormat="1">
      <c r="A206" s="13"/>
      <c r="B206" s="224"/>
      <c r="C206" s="225"/>
      <c r="D206" s="226" t="s">
        <v>144</v>
      </c>
      <c r="E206" s="227" t="s">
        <v>19</v>
      </c>
      <c r="F206" s="228" t="s">
        <v>410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144</v>
      </c>
      <c r="AU206" s="234" t="s">
        <v>90</v>
      </c>
      <c r="AV206" s="13" t="s">
        <v>88</v>
      </c>
      <c r="AW206" s="13" t="s">
        <v>42</v>
      </c>
      <c r="AX206" s="13" t="s">
        <v>80</v>
      </c>
      <c r="AY206" s="234" t="s">
        <v>133</v>
      </c>
    </row>
    <row r="207" s="13" customFormat="1">
      <c r="A207" s="13"/>
      <c r="B207" s="224"/>
      <c r="C207" s="225"/>
      <c r="D207" s="226" t="s">
        <v>144</v>
      </c>
      <c r="E207" s="227" t="s">
        <v>19</v>
      </c>
      <c r="F207" s="228" t="s">
        <v>619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144</v>
      </c>
      <c r="AU207" s="234" t="s">
        <v>90</v>
      </c>
      <c r="AV207" s="13" t="s">
        <v>88</v>
      </c>
      <c r="AW207" s="13" t="s">
        <v>42</v>
      </c>
      <c r="AX207" s="13" t="s">
        <v>80</v>
      </c>
      <c r="AY207" s="234" t="s">
        <v>133</v>
      </c>
    </row>
    <row r="208" s="14" customFormat="1">
      <c r="A208" s="14"/>
      <c r="B208" s="235"/>
      <c r="C208" s="236"/>
      <c r="D208" s="226" t="s">
        <v>144</v>
      </c>
      <c r="E208" s="237" t="s">
        <v>19</v>
      </c>
      <c r="F208" s="238" t="s">
        <v>88</v>
      </c>
      <c r="G208" s="236"/>
      <c r="H208" s="239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144</v>
      </c>
      <c r="AU208" s="245" t="s">
        <v>90</v>
      </c>
      <c r="AV208" s="14" t="s">
        <v>90</v>
      </c>
      <c r="AW208" s="14" t="s">
        <v>42</v>
      </c>
      <c r="AX208" s="14" t="s">
        <v>88</v>
      </c>
      <c r="AY208" s="245" t="s">
        <v>133</v>
      </c>
    </row>
    <row r="209" s="2" customFormat="1" ht="16.5" customHeight="1">
      <c r="A209" s="40"/>
      <c r="B209" s="41"/>
      <c r="C209" s="206" t="s">
        <v>258</v>
      </c>
      <c r="D209" s="206" t="s">
        <v>135</v>
      </c>
      <c r="E209" s="207" t="s">
        <v>621</v>
      </c>
      <c r="F209" s="208" t="s">
        <v>622</v>
      </c>
      <c r="G209" s="209" t="s">
        <v>282</v>
      </c>
      <c r="H209" s="210">
        <v>1</v>
      </c>
      <c r="I209" s="211"/>
      <c r="J209" s="212">
        <f>ROUND(I209*H209,2)</f>
        <v>0</v>
      </c>
      <c r="K209" s="208" t="s">
        <v>139</v>
      </c>
      <c r="L209" s="46"/>
      <c r="M209" s="213" t="s">
        <v>19</v>
      </c>
      <c r="N209" s="214" t="s">
        <v>51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617</v>
      </c>
      <c r="AT209" s="217" t="s">
        <v>135</v>
      </c>
      <c r="AU209" s="217" t="s">
        <v>90</v>
      </c>
      <c r="AY209" s="18" t="s">
        <v>133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88</v>
      </c>
      <c r="BK209" s="218">
        <f>ROUND(I209*H209,2)</f>
        <v>0</v>
      </c>
      <c r="BL209" s="18" t="s">
        <v>617</v>
      </c>
      <c r="BM209" s="217" t="s">
        <v>703</v>
      </c>
    </row>
    <row r="210" s="2" customFormat="1">
      <c r="A210" s="40"/>
      <c r="B210" s="41"/>
      <c r="C210" s="42"/>
      <c r="D210" s="219" t="s">
        <v>142</v>
      </c>
      <c r="E210" s="42"/>
      <c r="F210" s="220" t="s">
        <v>624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142</v>
      </c>
      <c r="AU210" s="18" t="s">
        <v>90</v>
      </c>
    </row>
    <row r="211" s="13" customFormat="1">
      <c r="A211" s="13"/>
      <c r="B211" s="224"/>
      <c r="C211" s="225"/>
      <c r="D211" s="226" t="s">
        <v>144</v>
      </c>
      <c r="E211" s="227" t="s">
        <v>19</v>
      </c>
      <c r="F211" s="228" t="s">
        <v>410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144</v>
      </c>
      <c r="AU211" s="234" t="s">
        <v>90</v>
      </c>
      <c r="AV211" s="13" t="s">
        <v>88</v>
      </c>
      <c r="AW211" s="13" t="s">
        <v>42</v>
      </c>
      <c r="AX211" s="13" t="s">
        <v>80</v>
      </c>
      <c r="AY211" s="234" t="s">
        <v>133</v>
      </c>
    </row>
    <row r="212" s="13" customFormat="1">
      <c r="A212" s="13"/>
      <c r="B212" s="224"/>
      <c r="C212" s="225"/>
      <c r="D212" s="226" t="s">
        <v>144</v>
      </c>
      <c r="E212" s="227" t="s">
        <v>19</v>
      </c>
      <c r="F212" s="228" t="s">
        <v>609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144</v>
      </c>
      <c r="AU212" s="234" t="s">
        <v>90</v>
      </c>
      <c r="AV212" s="13" t="s">
        <v>88</v>
      </c>
      <c r="AW212" s="13" t="s">
        <v>42</v>
      </c>
      <c r="AX212" s="13" t="s">
        <v>80</v>
      </c>
      <c r="AY212" s="234" t="s">
        <v>133</v>
      </c>
    </row>
    <row r="213" s="14" customFormat="1">
      <c r="A213" s="14"/>
      <c r="B213" s="235"/>
      <c r="C213" s="236"/>
      <c r="D213" s="226" t="s">
        <v>144</v>
      </c>
      <c r="E213" s="237" t="s">
        <v>19</v>
      </c>
      <c r="F213" s="238" t="s">
        <v>88</v>
      </c>
      <c r="G213" s="236"/>
      <c r="H213" s="239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144</v>
      </c>
      <c r="AU213" s="245" t="s">
        <v>90</v>
      </c>
      <c r="AV213" s="14" t="s">
        <v>90</v>
      </c>
      <c r="AW213" s="14" t="s">
        <v>42</v>
      </c>
      <c r="AX213" s="14" t="s">
        <v>88</v>
      </c>
      <c r="AY213" s="245" t="s">
        <v>133</v>
      </c>
    </row>
    <row r="214" s="2" customFormat="1" ht="16.5" customHeight="1">
      <c r="A214" s="40"/>
      <c r="B214" s="41"/>
      <c r="C214" s="206" t="s">
        <v>7</v>
      </c>
      <c r="D214" s="206" t="s">
        <v>135</v>
      </c>
      <c r="E214" s="207" t="s">
        <v>632</v>
      </c>
      <c r="F214" s="208" t="s">
        <v>633</v>
      </c>
      <c r="G214" s="209" t="s">
        <v>282</v>
      </c>
      <c r="H214" s="210">
        <v>1</v>
      </c>
      <c r="I214" s="211"/>
      <c r="J214" s="212">
        <f>ROUND(I214*H214,2)</f>
        <v>0</v>
      </c>
      <c r="K214" s="208" t="s">
        <v>139</v>
      </c>
      <c r="L214" s="46"/>
      <c r="M214" s="213" t="s">
        <v>19</v>
      </c>
      <c r="N214" s="214" t="s">
        <v>51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617</v>
      </c>
      <c r="AT214" s="217" t="s">
        <v>135</v>
      </c>
      <c r="AU214" s="217" t="s">
        <v>90</v>
      </c>
      <c r="AY214" s="18" t="s">
        <v>133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88</v>
      </c>
      <c r="BK214" s="218">
        <f>ROUND(I214*H214,2)</f>
        <v>0</v>
      </c>
      <c r="BL214" s="18" t="s">
        <v>617</v>
      </c>
      <c r="BM214" s="217" t="s">
        <v>704</v>
      </c>
    </row>
    <row r="215" s="2" customFormat="1">
      <c r="A215" s="40"/>
      <c r="B215" s="41"/>
      <c r="C215" s="42"/>
      <c r="D215" s="219" t="s">
        <v>142</v>
      </c>
      <c r="E215" s="42"/>
      <c r="F215" s="220" t="s">
        <v>635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142</v>
      </c>
      <c r="AU215" s="18" t="s">
        <v>90</v>
      </c>
    </row>
    <row r="216" s="13" customFormat="1">
      <c r="A216" s="13"/>
      <c r="B216" s="224"/>
      <c r="C216" s="225"/>
      <c r="D216" s="226" t="s">
        <v>144</v>
      </c>
      <c r="E216" s="227" t="s">
        <v>19</v>
      </c>
      <c r="F216" s="228" t="s">
        <v>410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144</v>
      </c>
      <c r="AU216" s="234" t="s">
        <v>90</v>
      </c>
      <c r="AV216" s="13" t="s">
        <v>88</v>
      </c>
      <c r="AW216" s="13" t="s">
        <v>42</v>
      </c>
      <c r="AX216" s="13" t="s">
        <v>80</v>
      </c>
      <c r="AY216" s="234" t="s">
        <v>133</v>
      </c>
    </row>
    <row r="217" s="13" customFormat="1">
      <c r="A217" s="13"/>
      <c r="B217" s="224"/>
      <c r="C217" s="225"/>
      <c r="D217" s="226" t="s">
        <v>144</v>
      </c>
      <c r="E217" s="227" t="s">
        <v>19</v>
      </c>
      <c r="F217" s="228" t="s">
        <v>636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144</v>
      </c>
      <c r="AU217" s="234" t="s">
        <v>90</v>
      </c>
      <c r="AV217" s="13" t="s">
        <v>88</v>
      </c>
      <c r="AW217" s="13" t="s">
        <v>42</v>
      </c>
      <c r="AX217" s="13" t="s">
        <v>80</v>
      </c>
      <c r="AY217" s="234" t="s">
        <v>133</v>
      </c>
    </row>
    <row r="218" s="14" customFormat="1">
      <c r="A218" s="14"/>
      <c r="B218" s="235"/>
      <c r="C218" s="236"/>
      <c r="D218" s="226" t="s">
        <v>144</v>
      </c>
      <c r="E218" s="237" t="s">
        <v>19</v>
      </c>
      <c r="F218" s="238" t="s">
        <v>88</v>
      </c>
      <c r="G218" s="236"/>
      <c r="H218" s="239">
        <v>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144</v>
      </c>
      <c r="AU218" s="245" t="s">
        <v>90</v>
      </c>
      <c r="AV218" s="14" t="s">
        <v>90</v>
      </c>
      <c r="AW218" s="14" t="s">
        <v>42</v>
      </c>
      <c r="AX218" s="14" t="s">
        <v>88</v>
      </c>
      <c r="AY218" s="245" t="s">
        <v>133</v>
      </c>
    </row>
    <row r="219" s="12" customFormat="1" ht="22.8" customHeight="1">
      <c r="A219" s="12"/>
      <c r="B219" s="190"/>
      <c r="C219" s="191"/>
      <c r="D219" s="192" t="s">
        <v>79</v>
      </c>
      <c r="E219" s="204" t="s">
        <v>637</v>
      </c>
      <c r="F219" s="204" t="s">
        <v>638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SUM(P220:P224)</f>
        <v>0</v>
      </c>
      <c r="Q219" s="198"/>
      <c r="R219" s="199">
        <f>SUM(R220:R224)</f>
        <v>0</v>
      </c>
      <c r="S219" s="198"/>
      <c r="T219" s="200">
        <f>SUM(T220:T224)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168</v>
      </c>
      <c r="AT219" s="202" t="s">
        <v>79</v>
      </c>
      <c r="AU219" s="202" t="s">
        <v>88</v>
      </c>
      <c r="AY219" s="201" t="s">
        <v>133</v>
      </c>
      <c r="BK219" s="203">
        <f>SUM(BK220:BK224)</f>
        <v>0</v>
      </c>
    </row>
    <row r="220" s="2" customFormat="1" ht="16.5" customHeight="1">
      <c r="A220" s="40"/>
      <c r="B220" s="41"/>
      <c r="C220" s="206" t="s">
        <v>267</v>
      </c>
      <c r="D220" s="206" t="s">
        <v>135</v>
      </c>
      <c r="E220" s="207" t="s">
        <v>640</v>
      </c>
      <c r="F220" s="208" t="s">
        <v>641</v>
      </c>
      <c r="G220" s="209" t="s">
        <v>282</v>
      </c>
      <c r="H220" s="210">
        <v>1</v>
      </c>
      <c r="I220" s="211"/>
      <c r="J220" s="212">
        <f>ROUND(I220*H220,2)</f>
        <v>0</v>
      </c>
      <c r="K220" s="208" t="s">
        <v>139</v>
      </c>
      <c r="L220" s="46"/>
      <c r="M220" s="213" t="s">
        <v>19</v>
      </c>
      <c r="N220" s="214" t="s">
        <v>51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617</v>
      </c>
      <c r="AT220" s="217" t="s">
        <v>135</v>
      </c>
      <c r="AU220" s="217" t="s">
        <v>90</v>
      </c>
      <c r="AY220" s="18" t="s">
        <v>133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88</v>
      </c>
      <c r="BK220" s="218">
        <f>ROUND(I220*H220,2)</f>
        <v>0</v>
      </c>
      <c r="BL220" s="18" t="s">
        <v>617</v>
      </c>
      <c r="BM220" s="217" t="s">
        <v>705</v>
      </c>
    </row>
    <row r="221" s="2" customFormat="1">
      <c r="A221" s="40"/>
      <c r="B221" s="41"/>
      <c r="C221" s="42"/>
      <c r="D221" s="219" t="s">
        <v>142</v>
      </c>
      <c r="E221" s="42"/>
      <c r="F221" s="220" t="s">
        <v>643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142</v>
      </c>
      <c r="AU221" s="18" t="s">
        <v>90</v>
      </c>
    </row>
    <row r="222" s="13" customFormat="1">
      <c r="A222" s="13"/>
      <c r="B222" s="224"/>
      <c r="C222" s="225"/>
      <c r="D222" s="226" t="s">
        <v>144</v>
      </c>
      <c r="E222" s="227" t="s">
        <v>19</v>
      </c>
      <c r="F222" s="228" t="s">
        <v>410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144</v>
      </c>
      <c r="AU222" s="234" t="s">
        <v>90</v>
      </c>
      <c r="AV222" s="13" t="s">
        <v>88</v>
      </c>
      <c r="AW222" s="13" t="s">
        <v>42</v>
      </c>
      <c r="AX222" s="13" t="s">
        <v>80</v>
      </c>
      <c r="AY222" s="234" t="s">
        <v>133</v>
      </c>
    </row>
    <row r="223" s="13" customFormat="1">
      <c r="A223" s="13"/>
      <c r="B223" s="224"/>
      <c r="C223" s="225"/>
      <c r="D223" s="226" t="s">
        <v>144</v>
      </c>
      <c r="E223" s="227" t="s">
        <v>19</v>
      </c>
      <c r="F223" s="228" t="s">
        <v>609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144</v>
      </c>
      <c r="AU223" s="234" t="s">
        <v>90</v>
      </c>
      <c r="AV223" s="13" t="s">
        <v>88</v>
      </c>
      <c r="AW223" s="13" t="s">
        <v>42</v>
      </c>
      <c r="AX223" s="13" t="s">
        <v>80</v>
      </c>
      <c r="AY223" s="234" t="s">
        <v>133</v>
      </c>
    </row>
    <row r="224" s="14" customFormat="1">
      <c r="A224" s="14"/>
      <c r="B224" s="235"/>
      <c r="C224" s="236"/>
      <c r="D224" s="226" t="s">
        <v>144</v>
      </c>
      <c r="E224" s="237" t="s">
        <v>19</v>
      </c>
      <c r="F224" s="238" t="s">
        <v>88</v>
      </c>
      <c r="G224" s="236"/>
      <c r="H224" s="239">
        <v>1</v>
      </c>
      <c r="I224" s="240"/>
      <c r="J224" s="236"/>
      <c r="K224" s="236"/>
      <c r="L224" s="241"/>
      <c r="M224" s="267"/>
      <c r="N224" s="268"/>
      <c r="O224" s="268"/>
      <c r="P224" s="268"/>
      <c r="Q224" s="268"/>
      <c r="R224" s="268"/>
      <c r="S224" s="268"/>
      <c r="T224" s="26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144</v>
      </c>
      <c r="AU224" s="245" t="s">
        <v>90</v>
      </c>
      <c r="AV224" s="14" t="s">
        <v>90</v>
      </c>
      <c r="AW224" s="14" t="s">
        <v>42</v>
      </c>
      <c r="AX224" s="14" t="s">
        <v>88</v>
      </c>
      <c r="AY224" s="245" t="s">
        <v>133</v>
      </c>
    </row>
    <row r="225" s="2" customFormat="1" ht="6.96" customHeight="1">
      <c r="A225" s="4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46"/>
      <c r="M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</sheetData>
  <sheetProtection sheet="1" autoFilter="0" formatColumns="0" formatRows="0" objects="1" scenarios="1" spinCount="100000" saltValue="SBpSKkGn5tdaGWEH/tHPE943al4NXBM7R+kwghHAKbvYWCULmODyxR0M1d9plbReE85bj/r0FDZsO0JJCxrWqg==" hashValue="NHv+lhiA7T4Z5WDb+R+OmyHbh3IsNqMaJUSF+PW7doDVnDg/zatJBJC+mdgaw3+vmzpfYKdxMCIwDv8+FtjIyA==" algorithmName="SHA-512" password="CC35"/>
  <autoFilter ref="C88:K22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13106123"/>
    <hyperlink ref="F102" r:id="rId2" display="https://podminky.urs.cz/item/CS_URS_2021_02/564801112"/>
    <hyperlink ref="F110" r:id="rId3" display="https://podminky.urs.cz/item/CS_URS_2021_02/564851111"/>
    <hyperlink ref="F118" r:id="rId4" display="https://podminky.urs.cz/item/CS_URS_2021_02/596211110"/>
    <hyperlink ref="F129" r:id="rId5" display="https://podminky.urs.cz/item/CS_URS_2021_02/220182002"/>
    <hyperlink ref="F139" r:id="rId6" display="https://podminky.urs.cz/item/CS_URS_2021_02/220182031"/>
    <hyperlink ref="F161" r:id="rId7" display="https://podminky.urs.cz/item/CS_URS_2021_02/460131113"/>
    <hyperlink ref="F166" r:id="rId8" display="https://podminky.urs.cz/item/CS_URS_2021_02/460321111"/>
    <hyperlink ref="F171" r:id="rId9" display="https://podminky.urs.cz/item/CS_URS_2021_02/460321121"/>
    <hyperlink ref="F177" r:id="rId10" display="https://podminky.urs.cz/item/CS_URS_2021_02/460841111"/>
    <hyperlink ref="F199" r:id="rId11" display="https://podminky.urs.cz/item/CS_URS_2021_02/HZS3222"/>
    <hyperlink ref="F210" r:id="rId12" display="https://podminky.urs.cz/item/CS_URS_2021_02/012303000"/>
    <hyperlink ref="F215" r:id="rId13" display="https://podminky.urs.cz/item/CS_URS_2021_02/013254000"/>
    <hyperlink ref="F221" r:id="rId14" display="https://podminky.urs.cz/item/CS_URS_2021_02/07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Měření úsekové rychlosti (MÚR) lokalita 1 Křib ve městě Česká Třebová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23. 8. 2021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34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46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48</v>
      </c>
      <c r="G32" s="40"/>
      <c r="H32" s="40"/>
      <c r="I32" s="147" t="s">
        <v>47</v>
      </c>
      <c r="J32" s="147" t="s">
        <v>49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50</v>
      </c>
      <c r="E33" s="134" t="s">
        <v>51</v>
      </c>
      <c r="F33" s="149">
        <f>ROUND((SUM(BE80:BE85)),  2)</f>
        <v>0</v>
      </c>
      <c r="G33" s="40"/>
      <c r="H33" s="40"/>
      <c r="I33" s="150">
        <v>0.20999999999999999</v>
      </c>
      <c r="J33" s="149">
        <f>ROUND(((SUM(BE80:BE85))*I33),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52</v>
      </c>
      <c r="F34" s="149">
        <f>ROUND((SUM(BF80:BF85)),  2)</f>
        <v>0</v>
      </c>
      <c r="G34" s="40"/>
      <c r="H34" s="40"/>
      <c r="I34" s="150">
        <v>0.14999999999999999</v>
      </c>
      <c r="J34" s="149">
        <f>ROUND(((SUM(BF80:BF85))*I34),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53</v>
      </c>
      <c r="F35" s="149">
        <f>ROUND((SUM(BG80:BG85)),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54</v>
      </c>
      <c r="F36" s="149">
        <f>ROUND((SUM(BH80:BH85)),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55</v>
      </c>
      <c r="F37" s="149">
        <f>ROUND((SUM(BI80:BI85)),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56</v>
      </c>
      <c r="E39" s="153"/>
      <c r="F39" s="153"/>
      <c r="G39" s="154" t="s">
        <v>57</v>
      </c>
      <c r="H39" s="155" t="s">
        <v>58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Měření úsekové rychlosti (MÚR) lokalita 1 Křib ve městě Česká Třebová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SW - Systém ke zpracování přestupkové dokumentace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Česká Třebová</v>
      </c>
      <c r="G52" s="42"/>
      <c r="H52" s="42"/>
      <c r="I52" s="33" t="s">
        <v>24</v>
      </c>
      <c r="J52" s="74" t="str">
        <f>IF(J12="","",J12)</f>
        <v>23. 8. 2021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Město Česká Třebová</v>
      </c>
      <c r="G54" s="42"/>
      <c r="H54" s="42"/>
      <c r="I54" s="33" t="s">
        <v>38</v>
      </c>
      <c r="J54" s="38" t="str">
        <f>E21</f>
        <v>ALMAPRO,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ALMAPRO,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78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Měření úsekové rychlosti (MÚR) lokalita 1 Křib ve městě Česká Třebová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SW - Systém ke zpracování přestupkové dokumentace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Česká Třebová</v>
      </c>
      <c r="G74" s="42"/>
      <c r="H74" s="42"/>
      <c r="I74" s="33" t="s">
        <v>24</v>
      </c>
      <c r="J74" s="74" t="str">
        <f>IF(J12="","",J12)</f>
        <v>23. 8. 2021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Město Česká Třebová</v>
      </c>
      <c r="G76" s="42"/>
      <c r="H76" s="42"/>
      <c r="I76" s="33" t="s">
        <v>38</v>
      </c>
      <c r="J76" s="38" t="str">
        <f>E21</f>
        <v>ALMAPRO,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36</v>
      </c>
      <c r="D77" s="42"/>
      <c r="E77" s="42"/>
      <c r="F77" s="28" t="str">
        <f>IF(E18="","",E18)</f>
        <v>Vyplň údaj</v>
      </c>
      <c r="G77" s="42"/>
      <c r="H77" s="42"/>
      <c r="I77" s="33" t="s">
        <v>43</v>
      </c>
      <c r="J77" s="38" t="str">
        <f>E24</f>
        <v>ALMAPRO,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119</v>
      </c>
      <c r="D79" s="182" t="s">
        <v>65</v>
      </c>
      <c r="E79" s="182" t="s">
        <v>61</v>
      </c>
      <c r="F79" s="182" t="s">
        <v>62</v>
      </c>
      <c r="G79" s="182" t="s">
        <v>120</v>
      </c>
      <c r="H79" s="182" t="s">
        <v>121</v>
      </c>
      <c r="I79" s="182" t="s">
        <v>122</v>
      </c>
      <c r="J79" s="182" t="s">
        <v>102</v>
      </c>
      <c r="K79" s="183" t="s">
        <v>123</v>
      </c>
      <c r="L79" s="184"/>
      <c r="M79" s="94" t="s">
        <v>19</v>
      </c>
      <c r="N79" s="95" t="s">
        <v>50</v>
      </c>
      <c r="O79" s="95" t="s">
        <v>124</v>
      </c>
      <c r="P79" s="95" t="s">
        <v>125</v>
      </c>
      <c r="Q79" s="95" t="s">
        <v>126</v>
      </c>
      <c r="R79" s="95" t="s">
        <v>127</v>
      </c>
      <c r="S79" s="95" t="s">
        <v>128</v>
      </c>
      <c r="T79" s="96" t="s">
        <v>129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130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79</v>
      </c>
      <c r="AU80" s="18" t="s">
        <v>103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79</v>
      </c>
      <c r="E81" s="193" t="s">
        <v>197</v>
      </c>
      <c r="F81" s="193" t="s">
        <v>343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SUM(P82:P85)</f>
        <v>0</v>
      </c>
      <c r="Q81" s="198"/>
      <c r="R81" s="199">
        <f>SUM(R82:R85)</f>
        <v>0</v>
      </c>
      <c r="S81" s="198"/>
      <c r="T81" s="200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154</v>
      </c>
      <c r="AT81" s="202" t="s">
        <v>79</v>
      </c>
      <c r="AU81" s="202" t="s">
        <v>80</v>
      </c>
      <c r="AY81" s="201" t="s">
        <v>133</v>
      </c>
      <c r="BK81" s="203">
        <f>SUM(BK82:BK85)</f>
        <v>0</v>
      </c>
    </row>
    <row r="82" s="2" customFormat="1" ht="16.5" customHeight="1">
      <c r="A82" s="40"/>
      <c r="B82" s="41"/>
      <c r="C82" s="206" t="s">
        <v>88</v>
      </c>
      <c r="D82" s="206" t="s">
        <v>135</v>
      </c>
      <c r="E82" s="207" t="s">
        <v>707</v>
      </c>
      <c r="F82" s="208" t="s">
        <v>708</v>
      </c>
      <c r="G82" s="209" t="s">
        <v>709</v>
      </c>
      <c r="H82" s="210">
        <v>1</v>
      </c>
      <c r="I82" s="211"/>
      <c r="J82" s="212">
        <f>ROUND(I82*H82,2)</f>
        <v>0</v>
      </c>
      <c r="K82" s="208" t="s">
        <v>404</v>
      </c>
      <c r="L82" s="46"/>
      <c r="M82" s="213" t="s">
        <v>19</v>
      </c>
      <c r="N82" s="214" t="s">
        <v>51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349</v>
      </c>
      <c r="AT82" s="217" t="s">
        <v>135</v>
      </c>
      <c r="AU82" s="217" t="s">
        <v>88</v>
      </c>
      <c r="AY82" s="18" t="s">
        <v>133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88</v>
      </c>
      <c r="BK82" s="218">
        <f>ROUND(I82*H82,2)</f>
        <v>0</v>
      </c>
      <c r="BL82" s="18" t="s">
        <v>349</v>
      </c>
      <c r="BM82" s="217" t="s">
        <v>710</v>
      </c>
    </row>
    <row r="83" s="13" customFormat="1">
      <c r="A83" s="13"/>
      <c r="B83" s="224"/>
      <c r="C83" s="225"/>
      <c r="D83" s="226" t="s">
        <v>144</v>
      </c>
      <c r="E83" s="227" t="s">
        <v>19</v>
      </c>
      <c r="F83" s="228" t="s">
        <v>711</v>
      </c>
      <c r="G83" s="225"/>
      <c r="H83" s="227" t="s">
        <v>19</v>
      </c>
      <c r="I83" s="229"/>
      <c r="J83" s="225"/>
      <c r="K83" s="225"/>
      <c r="L83" s="230"/>
      <c r="M83" s="231"/>
      <c r="N83" s="232"/>
      <c r="O83" s="232"/>
      <c r="P83" s="232"/>
      <c r="Q83" s="232"/>
      <c r="R83" s="232"/>
      <c r="S83" s="232"/>
      <c r="T83" s="23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4" t="s">
        <v>144</v>
      </c>
      <c r="AU83" s="234" t="s">
        <v>88</v>
      </c>
      <c r="AV83" s="13" t="s">
        <v>88</v>
      </c>
      <c r="AW83" s="13" t="s">
        <v>42</v>
      </c>
      <c r="AX83" s="13" t="s">
        <v>80</v>
      </c>
      <c r="AY83" s="234" t="s">
        <v>133</v>
      </c>
    </row>
    <row r="84" s="13" customFormat="1">
      <c r="A84" s="13"/>
      <c r="B84" s="224"/>
      <c r="C84" s="225"/>
      <c r="D84" s="226" t="s">
        <v>144</v>
      </c>
      <c r="E84" s="227" t="s">
        <v>19</v>
      </c>
      <c r="F84" s="228" t="s">
        <v>712</v>
      </c>
      <c r="G84" s="225"/>
      <c r="H84" s="227" t="s">
        <v>19</v>
      </c>
      <c r="I84" s="229"/>
      <c r="J84" s="225"/>
      <c r="K84" s="225"/>
      <c r="L84" s="230"/>
      <c r="M84" s="231"/>
      <c r="N84" s="232"/>
      <c r="O84" s="232"/>
      <c r="P84" s="232"/>
      <c r="Q84" s="232"/>
      <c r="R84" s="232"/>
      <c r="S84" s="232"/>
      <c r="T84" s="23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4" t="s">
        <v>144</v>
      </c>
      <c r="AU84" s="234" t="s">
        <v>88</v>
      </c>
      <c r="AV84" s="13" t="s">
        <v>88</v>
      </c>
      <c r="AW84" s="13" t="s">
        <v>42</v>
      </c>
      <c r="AX84" s="13" t="s">
        <v>80</v>
      </c>
      <c r="AY84" s="234" t="s">
        <v>133</v>
      </c>
    </row>
    <row r="85" s="14" customFormat="1">
      <c r="A85" s="14"/>
      <c r="B85" s="235"/>
      <c r="C85" s="236"/>
      <c r="D85" s="226" t="s">
        <v>144</v>
      </c>
      <c r="E85" s="237" t="s">
        <v>19</v>
      </c>
      <c r="F85" s="238" t="s">
        <v>88</v>
      </c>
      <c r="G85" s="236"/>
      <c r="H85" s="239">
        <v>1</v>
      </c>
      <c r="I85" s="240"/>
      <c r="J85" s="236"/>
      <c r="K85" s="236"/>
      <c r="L85" s="241"/>
      <c r="M85" s="267"/>
      <c r="N85" s="268"/>
      <c r="O85" s="268"/>
      <c r="P85" s="268"/>
      <c r="Q85" s="268"/>
      <c r="R85" s="268"/>
      <c r="S85" s="268"/>
      <c r="T85" s="269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144</v>
      </c>
      <c r="AU85" s="245" t="s">
        <v>88</v>
      </c>
      <c r="AV85" s="14" t="s">
        <v>90</v>
      </c>
      <c r="AW85" s="14" t="s">
        <v>42</v>
      </c>
      <c r="AX85" s="14" t="s">
        <v>88</v>
      </c>
      <c r="AY85" s="245" t="s">
        <v>133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oGcgBbtNsEJVvUVzqv5ymwOKTN+2gWXk2EPgPpP61XcnwdhqpCKNA48znvKaIi0UjeF35q6TI6WmtlW9saX8Kw==" hashValue="uOJyf66aJmSpluCh0HRFv0t3T9c+Dde8eFndflmvX5fuKuM0uqQFGjiosm1zfpWQBcxDOzoMb1iWcITIQ+3uXQ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713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714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715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716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717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718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719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720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721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722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723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87</v>
      </c>
      <c r="F18" s="281" t="s">
        <v>724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725</v>
      </c>
      <c r="F19" s="281" t="s">
        <v>726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727</v>
      </c>
      <c r="F20" s="281" t="s">
        <v>728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729</v>
      </c>
      <c r="F21" s="281" t="s">
        <v>730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731</v>
      </c>
      <c r="F22" s="281" t="s">
        <v>732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733</v>
      </c>
      <c r="F23" s="281" t="s">
        <v>734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735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736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737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738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739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740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741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742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743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119</v>
      </c>
      <c r="F36" s="281"/>
      <c r="G36" s="281" t="s">
        <v>744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745</v>
      </c>
      <c r="F37" s="281"/>
      <c r="G37" s="281" t="s">
        <v>746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61</v>
      </c>
      <c r="F38" s="281"/>
      <c r="G38" s="281" t="s">
        <v>747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62</v>
      </c>
      <c r="F39" s="281"/>
      <c r="G39" s="281" t="s">
        <v>748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120</v>
      </c>
      <c r="F40" s="281"/>
      <c r="G40" s="281" t="s">
        <v>749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121</v>
      </c>
      <c r="F41" s="281"/>
      <c r="G41" s="281" t="s">
        <v>750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751</v>
      </c>
      <c r="F42" s="281"/>
      <c r="G42" s="281" t="s">
        <v>752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753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754</v>
      </c>
      <c r="F44" s="281"/>
      <c r="G44" s="281" t="s">
        <v>755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123</v>
      </c>
      <c r="F45" s="281"/>
      <c r="G45" s="281" t="s">
        <v>756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757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758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759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760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761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762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763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764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765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766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767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768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769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770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771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772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773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774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775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776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777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778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779</v>
      </c>
      <c r="D76" s="299"/>
      <c r="E76" s="299"/>
      <c r="F76" s="299" t="s">
        <v>780</v>
      </c>
      <c r="G76" s="300"/>
      <c r="H76" s="299" t="s">
        <v>62</v>
      </c>
      <c r="I76" s="299" t="s">
        <v>65</v>
      </c>
      <c r="J76" s="299" t="s">
        <v>781</v>
      </c>
      <c r="K76" s="298"/>
    </row>
    <row r="77" s="1" customFormat="1" ht="17.25" customHeight="1">
      <c r="B77" s="296"/>
      <c r="C77" s="301" t="s">
        <v>782</v>
      </c>
      <c r="D77" s="301"/>
      <c r="E77" s="301"/>
      <c r="F77" s="302" t="s">
        <v>783</v>
      </c>
      <c r="G77" s="303"/>
      <c r="H77" s="301"/>
      <c r="I77" s="301"/>
      <c r="J77" s="301" t="s">
        <v>784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61</v>
      </c>
      <c r="D79" s="306"/>
      <c r="E79" s="306"/>
      <c r="F79" s="307" t="s">
        <v>785</v>
      </c>
      <c r="G79" s="308"/>
      <c r="H79" s="284" t="s">
        <v>786</v>
      </c>
      <c r="I79" s="284" t="s">
        <v>787</v>
      </c>
      <c r="J79" s="284">
        <v>20</v>
      </c>
      <c r="K79" s="298"/>
    </row>
    <row r="80" s="1" customFormat="1" ht="15" customHeight="1">
      <c r="B80" s="296"/>
      <c r="C80" s="284" t="s">
        <v>788</v>
      </c>
      <c r="D80" s="284"/>
      <c r="E80" s="284"/>
      <c r="F80" s="307" t="s">
        <v>785</v>
      </c>
      <c r="G80" s="308"/>
      <c r="H80" s="284" t="s">
        <v>789</v>
      </c>
      <c r="I80" s="284" t="s">
        <v>787</v>
      </c>
      <c r="J80" s="284">
        <v>120</v>
      </c>
      <c r="K80" s="298"/>
    </row>
    <row r="81" s="1" customFormat="1" ht="15" customHeight="1">
      <c r="B81" s="309"/>
      <c r="C81" s="284" t="s">
        <v>790</v>
      </c>
      <c r="D81" s="284"/>
      <c r="E81" s="284"/>
      <c r="F81" s="307" t="s">
        <v>791</v>
      </c>
      <c r="G81" s="308"/>
      <c r="H81" s="284" t="s">
        <v>792</v>
      </c>
      <c r="I81" s="284" t="s">
        <v>787</v>
      </c>
      <c r="J81" s="284">
        <v>50</v>
      </c>
      <c r="K81" s="298"/>
    </row>
    <row r="82" s="1" customFormat="1" ht="15" customHeight="1">
      <c r="B82" s="309"/>
      <c r="C82" s="284" t="s">
        <v>793</v>
      </c>
      <c r="D82" s="284"/>
      <c r="E82" s="284"/>
      <c r="F82" s="307" t="s">
        <v>785</v>
      </c>
      <c r="G82" s="308"/>
      <c r="H82" s="284" t="s">
        <v>794</v>
      </c>
      <c r="I82" s="284" t="s">
        <v>795</v>
      </c>
      <c r="J82" s="284"/>
      <c r="K82" s="298"/>
    </row>
    <row r="83" s="1" customFormat="1" ht="15" customHeight="1">
      <c r="B83" s="309"/>
      <c r="C83" s="310" t="s">
        <v>796</v>
      </c>
      <c r="D83" s="310"/>
      <c r="E83" s="310"/>
      <c r="F83" s="311" t="s">
        <v>791</v>
      </c>
      <c r="G83" s="310"/>
      <c r="H83" s="310" t="s">
        <v>797</v>
      </c>
      <c r="I83" s="310" t="s">
        <v>787</v>
      </c>
      <c r="J83" s="310">
        <v>15</v>
      </c>
      <c r="K83" s="298"/>
    </row>
    <row r="84" s="1" customFormat="1" ht="15" customHeight="1">
      <c r="B84" s="309"/>
      <c r="C84" s="310" t="s">
        <v>798</v>
      </c>
      <c r="D84" s="310"/>
      <c r="E84" s="310"/>
      <c r="F84" s="311" t="s">
        <v>791</v>
      </c>
      <c r="G84" s="310"/>
      <c r="H84" s="310" t="s">
        <v>799</v>
      </c>
      <c r="I84" s="310" t="s">
        <v>787</v>
      </c>
      <c r="J84" s="310">
        <v>15</v>
      </c>
      <c r="K84" s="298"/>
    </row>
    <row r="85" s="1" customFormat="1" ht="15" customHeight="1">
      <c r="B85" s="309"/>
      <c r="C85" s="310" t="s">
        <v>800</v>
      </c>
      <c r="D85" s="310"/>
      <c r="E85" s="310"/>
      <c r="F85" s="311" t="s">
        <v>791</v>
      </c>
      <c r="G85" s="310"/>
      <c r="H85" s="310" t="s">
        <v>801</v>
      </c>
      <c r="I85" s="310" t="s">
        <v>787</v>
      </c>
      <c r="J85" s="310">
        <v>20</v>
      </c>
      <c r="K85" s="298"/>
    </row>
    <row r="86" s="1" customFormat="1" ht="15" customHeight="1">
      <c r="B86" s="309"/>
      <c r="C86" s="310" t="s">
        <v>802</v>
      </c>
      <c r="D86" s="310"/>
      <c r="E86" s="310"/>
      <c r="F86" s="311" t="s">
        <v>791</v>
      </c>
      <c r="G86" s="310"/>
      <c r="H86" s="310" t="s">
        <v>803</v>
      </c>
      <c r="I86" s="310" t="s">
        <v>787</v>
      </c>
      <c r="J86" s="310">
        <v>20</v>
      </c>
      <c r="K86" s="298"/>
    </row>
    <row r="87" s="1" customFormat="1" ht="15" customHeight="1">
      <c r="B87" s="309"/>
      <c r="C87" s="284" t="s">
        <v>804</v>
      </c>
      <c r="D87" s="284"/>
      <c r="E87" s="284"/>
      <c r="F87" s="307" t="s">
        <v>791</v>
      </c>
      <c r="G87" s="308"/>
      <c r="H87" s="284" t="s">
        <v>805</v>
      </c>
      <c r="I87" s="284" t="s">
        <v>787</v>
      </c>
      <c r="J87" s="284">
        <v>50</v>
      </c>
      <c r="K87" s="298"/>
    </row>
    <row r="88" s="1" customFormat="1" ht="15" customHeight="1">
      <c r="B88" s="309"/>
      <c r="C88" s="284" t="s">
        <v>806</v>
      </c>
      <c r="D88" s="284"/>
      <c r="E88" s="284"/>
      <c r="F88" s="307" t="s">
        <v>791</v>
      </c>
      <c r="G88" s="308"/>
      <c r="H88" s="284" t="s">
        <v>807</v>
      </c>
      <c r="I88" s="284" t="s">
        <v>787</v>
      </c>
      <c r="J88" s="284">
        <v>20</v>
      </c>
      <c r="K88" s="298"/>
    </row>
    <row r="89" s="1" customFormat="1" ht="15" customHeight="1">
      <c r="B89" s="309"/>
      <c r="C89" s="284" t="s">
        <v>808</v>
      </c>
      <c r="D89" s="284"/>
      <c r="E89" s="284"/>
      <c r="F89" s="307" t="s">
        <v>791</v>
      </c>
      <c r="G89" s="308"/>
      <c r="H89" s="284" t="s">
        <v>809</v>
      </c>
      <c r="I89" s="284" t="s">
        <v>787</v>
      </c>
      <c r="J89" s="284">
        <v>20</v>
      </c>
      <c r="K89" s="298"/>
    </row>
    <row r="90" s="1" customFormat="1" ht="15" customHeight="1">
      <c r="B90" s="309"/>
      <c r="C90" s="284" t="s">
        <v>810</v>
      </c>
      <c r="D90" s="284"/>
      <c r="E90" s="284"/>
      <c r="F90" s="307" t="s">
        <v>791</v>
      </c>
      <c r="G90" s="308"/>
      <c r="H90" s="284" t="s">
        <v>811</v>
      </c>
      <c r="I90" s="284" t="s">
        <v>787</v>
      </c>
      <c r="J90" s="284">
        <v>50</v>
      </c>
      <c r="K90" s="298"/>
    </row>
    <row r="91" s="1" customFormat="1" ht="15" customHeight="1">
      <c r="B91" s="309"/>
      <c r="C91" s="284" t="s">
        <v>812</v>
      </c>
      <c r="D91" s="284"/>
      <c r="E91" s="284"/>
      <c r="F91" s="307" t="s">
        <v>791</v>
      </c>
      <c r="G91" s="308"/>
      <c r="H91" s="284" t="s">
        <v>812</v>
      </c>
      <c r="I91" s="284" t="s">
        <v>787</v>
      </c>
      <c r="J91" s="284">
        <v>50</v>
      </c>
      <c r="K91" s="298"/>
    </row>
    <row r="92" s="1" customFormat="1" ht="15" customHeight="1">
      <c r="B92" s="309"/>
      <c r="C92" s="284" t="s">
        <v>813</v>
      </c>
      <c r="D92" s="284"/>
      <c r="E92" s="284"/>
      <c r="F92" s="307" t="s">
        <v>791</v>
      </c>
      <c r="G92" s="308"/>
      <c r="H92" s="284" t="s">
        <v>814</v>
      </c>
      <c r="I92" s="284" t="s">
        <v>787</v>
      </c>
      <c r="J92" s="284">
        <v>255</v>
      </c>
      <c r="K92" s="298"/>
    </row>
    <row r="93" s="1" customFormat="1" ht="15" customHeight="1">
      <c r="B93" s="309"/>
      <c r="C93" s="284" t="s">
        <v>815</v>
      </c>
      <c r="D93" s="284"/>
      <c r="E93" s="284"/>
      <c r="F93" s="307" t="s">
        <v>785</v>
      </c>
      <c r="G93" s="308"/>
      <c r="H93" s="284" t="s">
        <v>816</v>
      </c>
      <c r="I93" s="284" t="s">
        <v>817</v>
      </c>
      <c r="J93" s="284"/>
      <c r="K93" s="298"/>
    </row>
    <row r="94" s="1" customFormat="1" ht="15" customHeight="1">
      <c r="B94" s="309"/>
      <c r="C94" s="284" t="s">
        <v>818</v>
      </c>
      <c r="D94" s="284"/>
      <c r="E94" s="284"/>
      <c r="F94" s="307" t="s">
        <v>785</v>
      </c>
      <c r="G94" s="308"/>
      <c r="H94" s="284" t="s">
        <v>819</v>
      </c>
      <c r="I94" s="284" t="s">
        <v>820</v>
      </c>
      <c r="J94" s="284"/>
      <c r="K94" s="298"/>
    </row>
    <row r="95" s="1" customFormat="1" ht="15" customHeight="1">
      <c r="B95" s="309"/>
      <c r="C95" s="284" t="s">
        <v>821</v>
      </c>
      <c r="D95" s="284"/>
      <c r="E95" s="284"/>
      <c r="F95" s="307" t="s">
        <v>785</v>
      </c>
      <c r="G95" s="308"/>
      <c r="H95" s="284" t="s">
        <v>821</v>
      </c>
      <c r="I95" s="284" t="s">
        <v>820</v>
      </c>
      <c r="J95" s="284"/>
      <c r="K95" s="298"/>
    </row>
    <row r="96" s="1" customFormat="1" ht="15" customHeight="1">
      <c r="B96" s="309"/>
      <c r="C96" s="284" t="s">
        <v>46</v>
      </c>
      <c r="D96" s="284"/>
      <c r="E96" s="284"/>
      <c r="F96" s="307" t="s">
        <v>785</v>
      </c>
      <c r="G96" s="308"/>
      <c r="H96" s="284" t="s">
        <v>822</v>
      </c>
      <c r="I96" s="284" t="s">
        <v>820</v>
      </c>
      <c r="J96" s="284"/>
      <c r="K96" s="298"/>
    </row>
    <row r="97" s="1" customFormat="1" ht="15" customHeight="1">
      <c r="B97" s="309"/>
      <c r="C97" s="284" t="s">
        <v>56</v>
      </c>
      <c r="D97" s="284"/>
      <c r="E97" s="284"/>
      <c r="F97" s="307" t="s">
        <v>785</v>
      </c>
      <c r="G97" s="308"/>
      <c r="H97" s="284" t="s">
        <v>823</v>
      </c>
      <c r="I97" s="284" t="s">
        <v>820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824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779</v>
      </c>
      <c r="D103" s="299"/>
      <c r="E103" s="299"/>
      <c r="F103" s="299" t="s">
        <v>780</v>
      </c>
      <c r="G103" s="300"/>
      <c r="H103" s="299" t="s">
        <v>62</v>
      </c>
      <c r="I103" s="299" t="s">
        <v>65</v>
      </c>
      <c r="J103" s="299" t="s">
        <v>781</v>
      </c>
      <c r="K103" s="298"/>
    </row>
    <row r="104" s="1" customFormat="1" ht="17.25" customHeight="1">
      <c r="B104" s="296"/>
      <c r="C104" s="301" t="s">
        <v>782</v>
      </c>
      <c r="D104" s="301"/>
      <c r="E104" s="301"/>
      <c r="F104" s="302" t="s">
        <v>783</v>
      </c>
      <c r="G104" s="303"/>
      <c r="H104" s="301"/>
      <c r="I104" s="301"/>
      <c r="J104" s="301" t="s">
        <v>784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61</v>
      </c>
      <c r="D106" s="306"/>
      <c r="E106" s="306"/>
      <c r="F106" s="307" t="s">
        <v>785</v>
      </c>
      <c r="G106" s="284"/>
      <c r="H106" s="284" t="s">
        <v>825</v>
      </c>
      <c r="I106" s="284" t="s">
        <v>787</v>
      </c>
      <c r="J106" s="284">
        <v>20</v>
      </c>
      <c r="K106" s="298"/>
    </row>
    <row r="107" s="1" customFormat="1" ht="15" customHeight="1">
      <c r="B107" s="296"/>
      <c r="C107" s="284" t="s">
        <v>788</v>
      </c>
      <c r="D107" s="284"/>
      <c r="E107" s="284"/>
      <c r="F107" s="307" t="s">
        <v>785</v>
      </c>
      <c r="G107" s="284"/>
      <c r="H107" s="284" t="s">
        <v>825</v>
      </c>
      <c r="I107" s="284" t="s">
        <v>787</v>
      </c>
      <c r="J107" s="284">
        <v>120</v>
      </c>
      <c r="K107" s="298"/>
    </row>
    <row r="108" s="1" customFormat="1" ht="15" customHeight="1">
      <c r="B108" s="309"/>
      <c r="C108" s="284" t="s">
        <v>790</v>
      </c>
      <c r="D108" s="284"/>
      <c r="E108" s="284"/>
      <c r="F108" s="307" t="s">
        <v>791</v>
      </c>
      <c r="G108" s="284"/>
      <c r="H108" s="284" t="s">
        <v>825</v>
      </c>
      <c r="I108" s="284" t="s">
        <v>787</v>
      </c>
      <c r="J108" s="284">
        <v>50</v>
      </c>
      <c r="K108" s="298"/>
    </row>
    <row r="109" s="1" customFormat="1" ht="15" customHeight="1">
      <c r="B109" s="309"/>
      <c r="C109" s="284" t="s">
        <v>793</v>
      </c>
      <c r="D109" s="284"/>
      <c r="E109" s="284"/>
      <c r="F109" s="307" t="s">
        <v>785</v>
      </c>
      <c r="G109" s="284"/>
      <c r="H109" s="284" t="s">
        <v>825</v>
      </c>
      <c r="I109" s="284" t="s">
        <v>795</v>
      </c>
      <c r="J109" s="284"/>
      <c r="K109" s="298"/>
    </row>
    <row r="110" s="1" customFormat="1" ht="15" customHeight="1">
      <c r="B110" s="309"/>
      <c r="C110" s="284" t="s">
        <v>804</v>
      </c>
      <c r="D110" s="284"/>
      <c r="E110" s="284"/>
      <c r="F110" s="307" t="s">
        <v>791</v>
      </c>
      <c r="G110" s="284"/>
      <c r="H110" s="284" t="s">
        <v>825</v>
      </c>
      <c r="I110" s="284" t="s">
        <v>787</v>
      </c>
      <c r="J110" s="284">
        <v>50</v>
      </c>
      <c r="K110" s="298"/>
    </row>
    <row r="111" s="1" customFormat="1" ht="15" customHeight="1">
      <c r="B111" s="309"/>
      <c r="C111" s="284" t="s">
        <v>812</v>
      </c>
      <c r="D111" s="284"/>
      <c r="E111" s="284"/>
      <c r="F111" s="307" t="s">
        <v>791</v>
      </c>
      <c r="G111" s="284"/>
      <c r="H111" s="284" t="s">
        <v>825</v>
      </c>
      <c r="I111" s="284" t="s">
        <v>787</v>
      </c>
      <c r="J111" s="284">
        <v>50</v>
      </c>
      <c r="K111" s="298"/>
    </row>
    <row r="112" s="1" customFormat="1" ht="15" customHeight="1">
      <c r="B112" s="309"/>
      <c r="C112" s="284" t="s">
        <v>810</v>
      </c>
      <c r="D112" s="284"/>
      <c r="E112" s="284"/>
      <c r="F112" s="307" t="s">
        <v>791</v>
      </c>
      <c r="G112" s="284"/>
      <c r="H112" s="284" t="s">
        <v>825</v>
      </c>
      <c r="I112" s="284" t="s">
        <v>787</v>
      </c>
      <c r="J112" s="284">
        <v>50</v>
      </c>
      <c r="K112" s="298"/>
    </row>
    <row r="113" s="1" customFormat="1" ht="15" customHeight="1">
      <c r="B113" s="309"/>
      <c r="C113" s="284" t="s">
        <v>61</v>
      </c>
      <c r="D113" s="284"/>
      <c r="E113" s="284"/>
      <c r="F113" s="307" t="s">
        <v>785</v>
      </c>
      <c r="G113" s="284"/>
      <c r="H113" s="284" t="s">
        <v>826</v>
      </c>
      <c r="I113" s="284" t="s">
        <v>787</v>
      </c>
      <c r="J113" s="284">
        <v>20</v>
      </c>
      <c r="K113" s="298"/>
    </row>
    <row r="114" s="1" customFormat="1" ht="15" customHeight="1">
      <c r="B114" s="309"/>
      <c r="C114" s="284" t="s">
        <v>827</v>
      </c>
      <c r="D114" s="284"/>
      <c r="E114" s="284"/>
      <c r="F114" s="307" t="s">
        <v>785</v>
      </c>
      <c r="G114" s="284"/>
      <c r="H114" s="284" t="s">
        <v>828</v>
      </c>
      <c r="I114" s="284" t="s">
        <v>787</v>
      </c>
      <c r="J114" s="284">
        <v>120</v>
      </c>
      <c r="K114" s="298"/>
    </row>
    <row r="115" s="1" customFormat="1" ht="15" customHeight="1">
      <c r="B115" s="309"/>
      <c r="C115" s="284" t="s">
        <v>46</v>
      </c>
      <c r="D115" s="284"/>
      <c r="E115" s="284"/>
      <c r="F115" s="307" t="s">
        <v>785</v>
      </c>
      <c r="G115" s="284"/>
      <c r="H115" s="284" t="s">
        <v>829</v>
      </c>
      <c r="I115" s="284" t="s">
        <v>820</v>
      </c>
      <c r="J115" s="284"/>
      <c r="K115" s="298"/>
    </row>
    <row r="116" s="1" customFormat="1" ht="15" customHeight="1">
      <c r="B116" s="309"/>
      <c r="C116" s="284" t="s">
        <v>56</v>
      </c>
      <c r="D116" s="284"/>
      <c r="E116" s="284"/>
      <c r="F116" s="307" t="s">
        <v>785</v>
      </c>
      <c r="G116" s="284"/>
      <c r="H116" s="284" t="s">
        <v>830</v>
      </c>
      <c r="I116" s="284" t="s">
        <v>820</v>
      </c>
      <c r="J116" s="284"/>
      <c r="K116" s="298"/>
    </row>
    <row r="117" s="1" customFormat="1" ht="15" customHeight="1">
      <c r="B117" s="309"/>
      <c r="C117" s="284" t="s">
        <v>65</v>
      </c>
      <c r="D117" s="284"/>
      <c r="E117" s="284"/>
      <c r="F117" s="307" t="s">
        <v>785</v>
      </c>
      <c r="G117" s="284"/>
      <c r="H117" s="284" t="s">
        <v>831</v>
      </c>
      <c r="I117" s="284" t="s">
        <v>832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833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779</v>
      </c>
      <c r="D123" s="299"/>
      <c r="E123" s="299"/>
      <c r="F123" s="299" t="s">
        <v>780</v>
      </c>
      <c r="G123" s="300"/>
      <c r="H123" s="299" t="s">
        <v>62</v>
      </c>
      <c r="I123" s="299" t="s">
        <v>65</v>
      </c>
      <c r="J123" s="299" t="s">
        <v>781</v>
      </c>
      <c r="K123" s="328"/>
    </row>
    <row r="124" s="1" customFormat="1" ht="17.25" customHeight="1">
      <c r="B124" s="327"/>
      <c r="C124" s="301" t="s">
        <v>782</v>
      </c>
      <c r="D124" s="301"/>
      <c r="E124" s="301"/>
      <c r="F124" s="302" t="s">
        <v>783</v>
      </c>
      <c r="G124" s="303"/>
      <c r="H124" s="301"/>
      <c r="I124" s="301"/>
      <c r="J124" s="301" t="s">
        <v>784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788</v>
      </c>
      <c r="D126" s="306"/>
      <c r="E126" s="306"/>
      <c r="F126" s="307" t="s">
        <v>785</v>
      </c>
      <c r="G126" s="284"/>
      <c r="H126" s="284" t="s">
        <v>825</v>
      </c>
      <c r="I126" s="284" t="s">
        <v>787</v>
      </c>
      <c r="J126" s="284">
        <v>120</v>
      </c>
      <c r="K126" s="332"/>
    </row>
    <row r="127" s="1" customFormat="1" ht="15" customHeight="1">
      <c r="B127" s="329"/>
      <c r="C127" s="284" t="s">
        <v>834</v>
      </c>
      <c r="D127" s="284"/>
      <c r="E127" s="284"/>
      <c r="F127" s="307" t="s">
        <v>785</v>
      </c>
      <c r="G127" s="284"/>
      <c r="H127" s="284" t="s">
        <v>835</v>
      </c>
      <c r="I127" s="284" t="s">
        <v>787</v>
      </c>
      <c r="J127" s="284" t="s">
        <v>836</v>
      </c>
      <c r="K127" s="332"/>
    </row>
    <row r="128" s="1" customFormat="1" ht="15" customHeight="1">
      <c r="B128" s="329"/>
      <c r="C128" s="284" t="s">
        <v>733</v>
      </c>
      <c r="D128" s="284"/>
      <c r="E128" s="284"/>
      <c r="F128" s="307" t="s">
        <v>785</v>
      </c>
      <c r="G128" s="284"/>
      <c r="H128" s="284" t="s">
        <v>837</v>
      </c>
      <c r="I128" s="284" t="s">
        <v>787</v>
      </c>
      <c r="J128" s="284" t="s">
        <v>836</v>
      </c>
      <c r="K128" s="332"/>
    </row>
    <row r="129" s="1" customFormat="1" ht="15" customHeight="1">
      <c r="B129" s="329"/>
      <c r="C129" s="284" t="s">
        <v>796</v>
      </c>
      <c r="D129" s="284"/>
      <c r="E129" s="284"/>
      <c r="F129" s="307" t="s">
        <v>791</v>
      </c>
      <c r="G129" s="284"/>
      <c r="H129" s="284" t="s">
        <v>797</v>
      </c>
      <c r="I129" s="284" t="s">
        <v>787</v>
      </c>
      <c r="J129" s="284">
        <v>15</v>
      </c>
      <c r="K129" s="332"/>
    </row>
    <row r="130" s="1" customFormat="1" ht="15" customHeight="1">
      <c r="B130" s="329"/>
      <c r="C130" s="310" t="s">
        <v>798</v>
      </c>
      <c r="D130" s="310"/>
      <c r="E130" s="310"/>
      <c r="F130" s="311" t="s">
        <v>791</v>
      </c>
      <c r="G130" s="310"/>
      <c r="H130" s="310" t="s">
        <v>799</v>
      </c>
      <c r="I130" s="310" t="s">
        <v>787</v>
      </c>
      <c r="J130" s="310">
        <v>15</v>
      </c>
      <c r="K130" s="332"/>
    </row>
    <row r="131" s="1" customFormat="1" ht="15" customHeight="1">
      <c r="B131" s="329"/>
      <c r="C131" s="310" t="s">
        <v>800</v>
      </c>
      <c r="D131" s="310"/>
      <c r="E131" s="310"/>
      <c r="F131" s="311" t="s">
        <v>791</v>
      </c>
      <c r="G131" s="310"/>
      <c r="H131" s="310" t="s">
        <v>801</v>
      </c>
      <c r="I131" s="310" t="s">
        <v>787</v>
      </c>
      <c r="J131" s="310">
        <v>20</v>
      </c>
      <c r="K131" s="332"/>
    </row>
    <row r="132" s="1" customFormat="1" ht="15" customHeight="1">
      <c r="B132" s="329"/>
      <c r="C132" s="310" t="s">
        <v>802</v>
      </c>
      <c r="D132" s="310"/>
      <c r="E132" s="310"/>
      <c r="F132" s="311" t="s">
        <v>791</v>
      </c>
      <c r="G132" s="310"/>
      <c r="H132" s="310" t="s">
        <v>803</v>
      </c>
      <c r="I132" s="310" t="s">
        <v>787</v>
      </c>
      <c r="J132" s="310">
        <v>20</v>
      </c>
      <c r="K132" s="332"/>
    </row>
    <row r="133" s="1" customFormat="1" ht="15" customHeight="1">
      <c r="B133" s="329"/>
      <c r="C133" s="284" t="s">
        <v>790</v>
      </c>
      <c r="D133" s="284"/>
      <c r="E133" s="284"/>
      <c r="F133" s="307" t="s">
        <v>791</v>
      </c>
      <c r="G133" s="284"/>
      <c r="H133" s="284" t="s">
        <v>825</v>
      </c>
      <c r="I133" s="284" t="s">
        <v>787</v>
      </c>
      <c r="J133" s="284">
        <v>50</v>
      </c>
      <c r="K133" s="332"/>
    </row>
    <row r="134" s="1" customFormat="1" ht="15" customHeight="1">
      <c r="B134" s="329"/>
      <c r="C134" s="284" t="s">
        <v>804</v>
      </c>
      <c r="D134" s="284"/>
      <c r="E134" s="284"/>
      <c r="F134" s="307" t="s">
        <v>791</v>
      </c>
      <c r="G134" s="284"/>
      <c r="H134" s="284" t="s">
        <v>825</v>
      </c>
      <c r="I134" s="284" t="s">
        <v>787</v>
      </c>
      <c r="J134" s="284">
        <v>50</v>
      </c>
      <c r="K134" s="332"/>
    </row>
    <row r="135" s="1" customFormat="1" ht="15" customHeight="1">
      <c r="B135" s="329"/>
      <c r="C135" s="284" t="s">
        <v>810</v>
      </c>
      <c r="D135" s="284"/>
      <c r="E135" s="284"/>
      <c r="F135" s="307" t="s">
        <v>791</v>
      </c>
      <c r="G135" s="284"/>
      <c r="H135" s="284" t="s">
        <v>825</v>
      </c>
      <c r="I135" s="284" t="s">
        <v>787</v>
      </c>
      <c r="J135" s="284">
        <v>50</v>
      </c>
      <c r="K135" s="332"/>
    </row>
    <row r="136" s="1" customFormat="1" ht="15" customHeight="1">
      <c r="B136" s="329"/>
      <c r="C136" s="284" t="s">
        <v>812</v>
      </c>
      <c r="D136" s="284"/>
      <c r="E136" s="284"/>
      <c r="F136" s="307" t="s">
        <v>791</v>
      </c>
      <c r="G136" s="284"/>
      <c r="H136" s="284" t="s">
        <v>825</v>
      </c>
      <c r="I136" s="284" t="s">
        <v>787</v>
      </c>
      <c r="J136" s="284">
        <v>50</v>
      </c>
      <c r="K136" s="332"/>
    </row>
    <row r="137" s="1" customFormat="1" ht="15" customHeight="1">
      <c r="B137" s="329"/>
      <c r="C137" s="284" t="s">
        <v>813</v>
      </c>
      <c r="D137" s="284"/>
      <c r="E137" s="284"/>
      <c r="F137" s="307" t="s">
        <v>791</v>
      </c>
      <c r="G137" s="284"/>
      <c r="H137" s="284" t="s">
        <v>838</v>
      </c>
      <c r="I137" s="284" t="s">
        <v>787</v>
      </c>
      <c r="J137" s="284">
        <v>255</v>
      </c>
      <c r="K137" s="332"/>
    </row>
    <row r="138" s="1" customFormat="1" ht="15" customHeight="1">
      <c r="B138" s="329"/>
      <c r="C138" s="284" t="s">
        <v>815</v>
      </c>
      <c r="D138" s="284"/>
      <c r="E138" s="284"/>
      <c r="F138" s="307" t="s">
        <v>785</v>
      </c>
      <c r="G138" s="284"/>
      <c r="H138" s="284" t="s">
        <v>839</v>
      </c>
      <c r="I138" s="284" t="s">
        <v>817</v>
      </c>
      <c r="J138" s="284"/>
      <c r="K138" s="332"/>
    </row>
    <row r="139" s="1" customFormat="1" ht="15" customHeight="1">
      <c r="B139" s="329"/>
      <c r="C139" s="284" t="s">
        <v>818</v>
      </c>
      <c r="D139" s="284"/>
      <c r="E139" s="284"/>
      <c r="F139" s="307" t="s">
        <v>785</v>
      </c>
      <c r="G139" s="284"/>
      <c r="H139" s="284" t="s">
        <v>840</v>
      </c>
      <c r="I139" s="284" t="s">
        <v>820</v>
      </c>
      <c r="J139" s="284"/>
      <c r="K139" s="332"/>
    </row>
    <row r="140" s="1" customFormat="1" ht="15" customHeight="1">
      <c r="B140" s="329"/>
      <c r="C140" s="284" t="s">
        <v>821</v>
      </c>
      <c r="D140" s="284"/>
      <c r="E140" s="284"/>
      <c r="F140" s="307" t="s">
        <v>785</v>
      </c>
      <c r="G140" s="284"/>
      <c r="H140" s="284" t="s">
        <v>821</v>
      </c>
      <c r="I140" s="284" t="s">
        <v>820</v>
      </c>
      <c r="J140" s="284"/>
      <c r="K140" s="332"/>
    </row>
    <row r="141" s="1" customFormat="1" ht="15" customHeight="1">
      <c r="B141" s="329"/>
      <c r="C141" s="284" t="s">
        <v>46</v>
      </c>
      <c r="D141" s="284"/>
      <c r="E141" s="284"/>
      <c r="F141" s="307" t="s">
        <v>785</v>
      </c>
      <c r="G141" s="284"/>
      <c r="H141" s="284" t="s">
        <v>841</v>
      </c>
      <c r="I141" s="284" t="s">
        <v>820</v>
      </c>
      <c r="J141" s="284"/>
      <c r="K141" s="332"/>
    </row>
    <row r="142" s="1" customFormat="1" ht="15" customHeight="1">
      <c r="B142" s="329"/>
      <c r="C142" s="284" t="s">
        <v>842</v>
      </c>
      <c r="D142" s="284"/>
      <c r="E142" s="284"/>
      <c r="F142" s="307" t="s">
        <v>785</v>
      </c>
      <c r="G142" s="284"/>
      <c r="H142" s="284" t="s">
        <v>843</v>
      </c>
      <c r="I142" s="284" t="s">
        <v>820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844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779</v>
      </c>
      <c r="D148" s="299"/>
      <c r="E148" s="299"/>
      <c r="F148" s="299" t="s">
        <v>780</v>
      </c>
      <c r="G148" s="300"/>
      <c r="H148" s="299" t="s">
        <v>62</v>
      </c>
      <c r="I148" s="299" t="s">
        <v>65</v>
      </c>
      <c r="J148" s="299" t="s">
        <v>781</v>
      </c>
      <c r="K148" s="298"/>
    </row>
    <row r="149" s="1" customFormat="1" ht="17.25" customHeight="1">
      <c r="B149" s="296"/>
      <c r="C149" s="301" t="s">
        <v>782</v>
      </c>
      <c r="D149" s="301"/>
      <c r="E149" s="301"/>
      <c r="F149" s="302" t="s">
        <v>783</v>
      </c>
      <c r="G149" s="303"/>
      <c r="H149" s="301"/>
      <c r="I149" s="301"/>
      <c r="J149" s="301" t="s">
        <v>784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788</v>
      </c>
      <c r="D151" s="284"/>
      <c r="E151" s="284"/>
      <c r="F151" s="337" t="s">
        <v>785</v>
      </c>
      <c r="G151" s="284"/>
      <c r="H151" s="336" t="s">
        <v>825</v>
      </c>
      <c r="I151" s="336" t="s">
        <v>787</v>
      </c>
      <c r="J151" s="336">
        <v>120</v>
      </c>
      <c r="K151" s="332"/>
    </row>
    <row r="152" s="1" customFormat="1" ht="15" customHeight="1">
      <c r="B152" s="309"/>
      <c r="C152" s="336" t="s">
        <v>834</v>
      </c>
      <c r="D152" s="284"/>
      <c r="E152" s="284"/>
      <c r="F152" s="337" t="s">
        <v>785</v>
      </c>
      <c r="G152" s="284"/>
      <c r="H152" s="336" t="s">
        <v>845</v>
      </c>
      <c r="I152" s="336" t="s">
        <v>787</v>
      </c>
      <c r="J152" s="336" t="s">
        <v>836</v>
      </c>
      <c r="K152" s="332"/>
    </row>
    <row r="153" s="1" customFormat="1" ht="15" customHeight="1">
      <c r="B153" s="309"/>
      <c r="C153" s="336" t="s">
        <v>733</v>
      </c>
      <c r="D153" s="284"/>
      <c r="E153" s="284"/>
      <c r="F153" s="337" t="s">
        <v>785</v>
      </c>
      <c r="G153" s="284"/>
      <c r="H153" s="336" t="s">
        <v>846</v>
      </c>
      <c r="I153" s="336" t="s">
        <v>787</v>
      </c>
      <c r="J153" s="336" t="s">
        <v>836</v>
      </c>
      <c r="K153" s="332"/>
    </row>
    <row r="154" s="1" customFormat="1" ht="15" customHeight="1">
      <c r="B154" s="309"/>
      <c r="C154" s="336" t="s">
        <v>790</v>
      </c>
      <c r="D154" s="284"/>
      <c r="E154" s="284"/>
      <c r="F154" s="337" t="s">
        <v>791</v>
      </c>
      <c r="G154" s="284"/>
      <c r="H154" s="336" t="s">
        <v>825</v>
      </c>
      <c r="I154" s="336" t="s">
        <v>787</v>
      </c>
      <c r="J154" s="336">
        <v>50</v>
      </c>
      <c r="K154" s="332"/>
    </row>
    <row r="155" s="1" customFormat="1" ht="15" customHeight="1">
      <c r="B155" s="309"/>
      <c r="C155" s="336" t="s">
        <v>793</v>
      </c>
      <c r="D155" s="284"/>
      <c r="E155" s="284"/>
      <c r="F155" s="337" t="s">
        <v>785</v>
      </c>
      <c r="G155" s="284"/>
      <c r="H155" s="336" t="s">
        <v>825</v>
      </c>
      <c r="I155" s="336" t="s">
        <v>795</v>
      </c>
      <c r="J155" s="336"/>
      <c r="K155" s="332"/>
    </row>
    <row r="156" s="1" customFormat="1" ht="15" customHeight="1">
      <c r="B156" s="309"/>
      <c r="C156" s="336" t="s">
        <v>804</v>
      </c>
      <c r="D156" s="284"/>
      <c r="E156" s="284"/>
      <c r="F156" s="337" t="s">
        <v>791</v>
      </c>
      <c r="G156" s="284"/>
      <c r="H156" s="336" t="s">
        <v>825</v>
      </c>
      <c r="I156" s="336" t="s">
        <v>787</v>
      </c>
      <c r="J156" s="336">
        <v>50</v>
      </c>
      <c r="K156" s="332"/>
    </row>
    <row r="157" s="1" customFormat="1" ht="15" customHeight="1">
      <c r="B157" s="309"/>
      <c r="C157" s="336" t="s">
        <v>812</v>
      </c>
      <c r="D157" s="284"/>
      <c r="E157" s="284"/>
      <c r="F157" s="337" t="s">
        <v>791</v>
      </c>
      <c r="G157" s="284"/>
      <c r="H157" s="336" t="s">
        <v>825</v>
      </c>
      <c r="I157" s="336" t="s">
        <v>787</v>
      </c>
      <c r="J157" s="336">
        <v>50</v>
      </c>
      <c r="K157" s="332"/>
    </row>
    <row r="158" s="1" customFormat="1" ht="15" customHeight="1">
      <c r="B158" s="309"/>
      <c r="C158" s="336" t="s">
        <v>810</v>
      </c>
      <c r="D158" s="284"/>
      <c r="E158" s="284"/>
      <c r="F158" s="337" t="s">
        <v>791</v>
      </c>
      <c r="G158" s="284"/>
      <c r="H158" s="336" t="s">
        <v>825</v>
      </c>
      <c r="I158" s="336" t="s">
        <v>787</v>
      </c>
      <c r="J158" s="336">
        <v>50</v>
      </c>
      <c r="K158" s="332"/>
    </row>
    <row r="159" s="1" customFormat="1" ht="15" customHeight="1">
      <c r="B159" s="309"/>
      <c r="C159" s="336" t="s">
        <v>101</v>
      </c>
      <c r="D159" s="284"/>
      <c r="E159" s="284"/>
      <c r="F159" s="337" t="s">
        <v>785</v>
      </c>
      <c r="G159" s="284"/>
      <c r="H159" s="336" t="s">
        <v>847</v>
      </c>
      <c r="I159" s="336" t="s">
        <v>787</v>
      </c>
      <c r="J159" s="336" t="s">
        <v>848</v>
      </c>
      <c r="K159" s="332"/>
    </row>
    <row r="160" s="1" customFormat="1" ht="15" customHeight="1">
      <c r="B160" s="309"/>
      <c r="C160" s="336" t="s">
        <v>849</v>
      </c>
      <c r="D160" s="284"/>
      <c r="E160" s="284"/>
      <c r="F160" s="337" t="s">
        <v>785</v>
      </c>
      <c r="G160" s="284"/>
      <c r="H160" s="336" t="s">
        <v>850</v>
      </c>
      <c r="I160" s="336" t="s">
        <v>820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851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779</v>
      </c>
      <c r="D166" s="299"/>
      <c r="E166" s="299"/>
      <c r="F166" s="299" t="s">
        <v>780</v>
      </c>
      <c r="G166" s="341"/>
      <c r="H166" s="342" t="s">
        <v>62</v>
      </c>
      <c r="I166" s="342" t="s">
        <v>65</v>
      </c>
      <c r="J166" s="299" t="s">
        <v>781</v>
      </c>
      <c r="K166" s="276"/>
    </row>
    <row r="167" s="1" customFormat="1" ht="17.25" customHeight="1">
      <c r="B167" s="277"/>
      <c r="C167" s="301" t="s">
        <v>782</v>
      </c>
      <c r="D167" s="301"/>
      <c r="E167" s="301"/>
      <c r="F167" s="302" t="s">
        <v>783</v>
      </c>
      <c r="G167" s="343"/>
      <c r="H167" s="344"/>
      <c r="I167" s="344"/>
      <c r="J167" s="301" t="s">
        <v>784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788</v>
      </c>
      <c r="D169" s="284"/>
      <c r="E169" s="284"/>
      <c r="F169" s="307" t="s">
        <v>785</v>
      </c>
      <c r="G169" s="284"/>
      <c r="H169" s="284" t="s">
        <v>825</v>
      </c>
      <c r="I169" s="284" t="s">
        <v>787</v>
      </c>
      <c r="J169" s="284">
        <v>120</v>
      </c>
      <c r="K169" s="332"/>
    </row>
    <row r="170" s="1" customFormat="1" ht="15" customHeight="1">
      <c r="B170" s="309"/>
      <c r="C170" s="284" t="s">
        <v>834</v>
      </c>
      <c r="D170" s="284"/>
      <c r="E170" s="284"/>
      <c r="F170" s="307" t="s">
        <v>785</v>
      </c>
      <c r="G170" s="284"/>
      <c r="H170" s="284" t="s">
        <v>835</v>
      </c>
      <c r="I170" s="284" t="s">
        <v>787</v>
      </c>
      <c r="J170" s="284" t="s">
        <v>836</v>
      </c>
      <c r="K170" s="332"/>
    </row>
    <row r="171" s="1" customFormat="1" ht="15" customHeight="1">
      <c r="B171" s="309"/>
      <c r="C171" s="284" t="s">
        <v>733</v>
      </c>
      <c r="D171" s="284"/>
      <c r="E171" s="284"/>
      <c r="F171" s="307" t="s">
        <v>785</v>
      </c>
      <c r="G171" s="284"/>
      <c r="H171" s="284" t="s">
        <v>852</v>
      </c>
      <c r="I171" s="284" t="s">
        <v>787</v>
      </c>
      <c r="J171" s="284" t="s">
        <v>836</v>
      </c>
      <c r="K171" s="332"/>
    </row>
    <row r="172" s="1" customFormat="1" ht="15" customHeight="1">
      <c r="B172" s="309"/>
      <c r="C172" s="284" t="s">
        <v>790</v>
      </c>
      <c r="D172" s="284"/>
      <c r="E172" s="284"/>
      <c r="F172" s="307" t="s">
        <v>791</v>
      </c>
      <c r="G172" s="284"/>
      <c r="H172" s="284" t="s">
        <v>852</v>
      </c>
      <c r="I172" s="284" t="s">
        <v>787</v>
      </c>
      <c r="J172" s="284">
        <v>50</v>
      </c>
      <c r="K172" s="332"/>
    </row>
    <row r="173" s="1" customFormat="1" ht="15" customHeight="1">
      <c r="B173" s="309"/>
      <c r="C173" s="284" t="s">
        <v>793</v>
      </c>
      <c r="D173" s="284"/>
      <c r="E173" s="284"/>
      <c r="F173" s="307" t="s">
        <v>785</v>
      </c>
      <c r="G173" s="284"/>
      <c r="H173" s="284" t="s">
        <v>852</v>
      </c>
      <c r="I173" s="284" t="s">
        <v>795</v>
      </c>
      <c r="J173" s="284"/>
      <c r="K173" s="332"/>
    </row>
    <row r="174" s="1" customFormat="1" ht="15" customHeight="1">
      <c r="B174" s="309"/>
      <c r="C174" s="284" t="s">
        <v>804</v>
      </c>
      <c r="D174" s="284"/>
      <c r="E174" s="284"/>
      <c r="F174" s="307" t="s">
        <v>791</v>
      </c>
      <c r="G174" s="284"/>
      <c r="H174" s="284" t="s">
        <v>852</v>
      </c>
      <c r="I174" s="284" t="s">
        <v>787</v>
      </c>
      <c r="J174" s="284">
        <v>50</v>
      </c>
      <c r="K174" s="332"/>
    </row>
    <row r="175" s="1" customFormat="1" ht="15" customHeight="1">
      <c r="B175" s="309"/>
      <c r="C175" s="284" t="s">
        <v>812</v>
      </c>
      <c r="D175" s="284"/>
      <c r="E175" s="284"/>
      <c r="F175" s="307" t="s">
        <v>791</v>
      </c>
      <c r="G175" s="284"/>
      <c r="H175" s="284" t="s">
        <v>852</v>
      </c>
      <c r="I175" s="284" t="s">
        <v>787</v>
      </c>
      <c r="J175" s="284">
        <v>50</v>
      </c>
      <c r="K175" s="332"/>
    </row>
    <row r="176" s="1" customFormat="1" ht="15" customHeight="1">
      <c r="B176" s="309"/>
      <c r="C176" s="284" t="s">
        <v>810</v>
      </c>
      <c r="D176" s="284"/>
      <c r="E176" s="284"/>
      <c r="F176" s="307" t="s">
        <v>791</v>
      </c>
      <c r="G176" s="284"/>
      <c r="H176" s="284" t="s">
        <v>852</v>
      </c>
      <c r="I176" s="284" t="s">
        <v>787</v>
      </c>
      <c r="J176" s="284">
        <v>50</v>
      </c>
      <c r="K176" s="332"/>
    </row>
    <row r="177" s="1" customFormat="1" ht="15" customHeight="1">
      <c r="B177" s="309"/>
      <c r="C177" s="284" t="s">
        <v>119</v>
      </c>
      <c r="D177" s="284"/>
      <c r="E177" s="284"/>
      <c r="F177" s="307" t="s">
        <v>785</v>
      </c>
      <c r="G177" s="284"/>
      <c r="H177" s="284" t="s">
        <v>853</v>
      </c>
      <c r="I177" s="284" t="s">
        <v>854</v>
      </c>
      <c r="J177" s="284"/>
      <c r="K177" s="332"/>
    </row>
    <row r="178" s="1" customFormat="1" ht="15" customHeight="1">
      <c r="B178" s="309"/>
      <c r="C178" s="284" t="s">
        <v>65</v>
      </c>
      <c r="D178" s="284"/>
      <c r="E178" s="284"/>
      <c r="F178" s="307" t="s">
        <v>785</v>
      </c>
      <c r="G178" s="284"/>
      <c r="H178" s="284" t="s">
        <v>855</v>
      </c>
      <c r="I178" s="284" t="s">
        <v>856</v>
      </c>
      <c r="J178" s="284">
        <v>1</v>
      </c>
      <c r="K178" s="332"/>
    </row>
    <row r="179" s="1" customFormat="1" ht="15" customHeight="1">
      <c r="B179" s="309"/>
      <c r="C179" s="284" t="s">
        <v>61</v>
      </c>
      <c r="D179" s="284"/>
      <c r="E179" s="284"/>
      <c r="F179" s="307" t="s">
        <v>785</v>
      </c>
      <c r="G179" s="284"/>
      <c r="H179" s="284" t="s">
        <v>857</v>
      </c>
      <c r="I179" s="284" t="s">
        <v>787</v>
      </c>
      <c r="J179" s="284">
        <v>20</v>
      </c>
      <c r="K179" s="332"/>
    </row>
    <row r="180" s="1" customFormat="1" ht="15" customHeight="1">
      <c r="B180" s="309"/>
      <c r="C180" s="284" t="s">
        <v>62</v>
      </c>
      <c r="D180" s="284"/>
      <c r="E180" s="284"/>
      <c r="F180" s="307" t="s">
        <v>785</v>
      </c>
      <c r="G180" s="284"/>
      <c r="H180" s="284" t="s">
        <v>858</v>
      </c>
      <c r="I180" s="284" t="s">
        <v>787</v>
      </c>
      <c r="J180" s="284">
        <v>255</v>
      </c>
      <c r="K180" s="332"/>
    </row>
    <row r="181" s="1" customFormat="1" ht="15" customHeight="1">
      <c r="B181" s="309"/>
      <c r="C181" s="284" t="s">
        <v>120</v>
      </c>
      <c r="D181" s="284"/>
      <c r="E181" s="284"/>
      <c r="F181" s="307" t="s">
        <v>785</v>
      </c>
      <c r="G181" s="284"/>
      <c r="H181" s="284" t="s">
        <v>749</v>
      </c>
      <c r="I181" s="284" t="s">
        <v>787</v>
      </c>
      <c r="J181" s="284">
        <v>10</v>
      </c>
      <c r="K181" s="332"/>
    </row>
    <row r="182" s="1" customFormat="1" ht="15" customHeight="1">
      <c r="B182" s="309"/>
      <c r="C182" s="284" t="s">
        <v>121</v>
      </c>
      <c r="D182" s="284"/>
      <c r="E182" s="284"/>
      <c r="F182" s="307" t="s">
        <v>785</v>
      </c>
      <c r="G182" s="284"/>
      <c r="H182" s="284" t="s">
        <v>859</v>
      </c>
      <c r="I182" s="284" t="s">
        <v>820</v>
      </c>
      <c r="J182" s="284"/>
      <c r="K182" s="332"/>
    </row>
    <row r="183" s="1" customFormat="1" ht="15" customHeight="1">
      <c r="B183" s="309"/>
      <c r="C183" s="284" t="s">
        <v>860</v>
      </c>
      <c r="D183" s="284"/>
      <c r="E183" s="284"/>
      <c r="F183" s="307" t="s">
        <v>785</v>
      </c>
      <c r="G183" s="284"/>
      <c r="H183" s="284" t="s">
        <v>861</v>
      </c>
      <c r="I183" s="284" t="s">
        <v>820</v>
      </c>
      <c r="J183" s="284"/>
      <c r="K183" s="332"/>
    </row>
    <row r="184" s="1" customFormat="1" ht="15" customHeight="1">
      <c r="B184" s="309"/>
      <c r="C184" s="284" t="s">
        <v>849</v>
      </c>
      <c r="D184" s="284"/>
      <c r="E184" s="284"/>
      <c r="F184" s="307" t="s">
        <v>785</v>
      </c>
      <c r="G184" s="284"/>
      <c r="H184" s="284" t="s">
        <v>862</v>
      </c>
      <c r="I184" s="284" t="s">
        <v>820</v>
      </c>
      <c r="J184" s="284"/>
      <c r="K184" s="332"/>
    </row>
    <row r="185" s="1" customFormat="1" ht="15" customHeight="1">
      <c r="B185" s="309"/>
      <c r="C185" s="284" t="s">
        <v>123</v>
      </c>
      <c r="D185" s="284"/>
      <c r="E185" s="284"/>
      <c r="F185" s="307" t="s">
        <v>791</v>
      </c>
      <c r="G185" s="284"/>
      <c r="H185" s="284" t="s">
        <v>863</v>
      </c>
      <c r="I185" s="284" t="s">
        <v>787</v>
      </c>
      <c r="J185" s="284">
        <v>50</v>
      </c>
      <c r="K185" s="332"/>
    </row>
    <row r="186" s="1" customFormat="1" ht="15" customHeight="1">
      <c r="B186" s="309"/>
      <c r="C186" s="284" t="s">
        <v>864</v>
      </c>
      <c r="D186" s="284"/>
      <c r="E186" s="284"/>
      <c r="F186" s="307" t="s">
        <v>791</v>
      </c>
      <c r="G186" s="284"/>
      <c r="H186" s="284" t="s">
        <v>865</v>
      </c>
      <c r="I186" s="284" t="s">
        <v>866</v>
      </c>
      <c r="J186" s="284"/>
      <c r="K186" s="332"/>
    </row>
    <row r="187" s="1" customFormat="1" ht="15" customHeight="1">
      <c r="B187" s="309"/>
      <c r="C187" s="284" t="s">
        <v>867</v>
      </c>
      <c r="D187" s="284"/>
      <c r="E187" s="284"/>
      <c r="F187" s="307" t="s">
        <v>791</v>
      </c>
      <c r="G187" s="284"/>
      <c r="H187" s="284" t="s">
        <v>868</v>
      </c>
      <c r="I187" s="284" t="s">
        <v>866</v>
      </c>
      <c r="J187" s="284"/>
      <c r="K187" s="332"/>
    </row>
    <row r="188" s="1" customFormat="1" ht="15" customHeight="1">
      <c r="B188" s="309"/>
      <c r="C188" s="284" t="s">
        <v>869</v>
      </c>
      <c r="D188" s="284"/>
      <c r="E188" s="284"/>
      <c r="F188" s="307" t="s">
        <v>791</v>
      </c>
      <c r="G188" s="284"/>
      <c r="H188" s="284" t="s">
        <v>870</v>
      </c>
      <c r="I188" s="284" t="s">
        <v>866</v>
      </c>
      <c r="J188" s="284"/>
      <c r="K188" s="332"/>
    </row>
    <row r="189" s="1" customFormat="1" ht="15" customHeight="1">
      <c r="B189" s="309"/>
      <c r="C189" s="345" t="s">
        <v>871</v>
      </c>
      <c r="D189" s="284"/>
      <c r="E189" s="284"/>
      <c r="F189" s="307" t="s">
        <v>791</v>
      </c>
      <c r="G189" s="284"/>
      <c r="H189" s="284" t="s">
        <v>872</v>
      </c>
      <c r="I189" s="284" t="s">
        <v>873</v>
      </c>
      <c r="J189" s="346" t="s">
        <v>874</v>
      </c>
      <c r="K189" s="332"/>
    </row>
    <row r="190" s="1" customFormat="1" ht="15" customHeight="1">
      <c r="B190" s="309"/>
      <c r="C190" s="345" t="s">
        <v>50</v>
      </c>
      <c r="D190" s="284"/>
      <c r="E190" s="284"/>
      <c r="F190" s="307" t="s">
        <v>785</v>
      </c>
      <c r="G190" s="284"/>
      <c r="H190" s="281" t="s">
        <v>875</v>
      </c>
      <c r="I190" s="284" t="s">
        <v>876</v>
      </c>
      <c r="J190" s="284"/>
      <c r="K190" s="332"/>
    </row>
    <row r="191" s="1" customFormat="1" ht="15" customHeight="1">
      <c r="B191" s="309"/>
      <c r="C191" s="345" t="s">
        <v>877</v>
      </c>
      <c r="D191" s="284"/>
      <c r="E191" s="284"/>
      <c r="F191" s="307" t="s">
        <v>785</v>
      </c>
      <c r="G191" s="284"/>
      <c r="H191" s="284" t="s">
        <v>878</v>
      </c>
      <c r="I191" s="284" t="s">
        <v>820</v>
      </c>
      <c r="J191" s="284"/>
      <c r="K191" s="332"/>
    </row>
    <row r="192" s="1" customFormat="1" ht="15" customHeight="1">
      <c r="B192" s="309"/>
      <c r="C192" s="345" t="s">
        <v>879</v>
      </c>
      <c r="D192" s="284"/>
      <c r="E192" s="284"/>
      <c r="F192" s="307" t="s">
        <v>785</v>
      </c>
      <c r="G192" s="284"/>
      <c r="H192" s="284" t="s">
        <v>880</v>
      </c>
      <c r="I192" s="284" t="s">
        <v>820</v>
      </c>
      <c r="J192" s="284"/>
      <c r="K192" s="332"/>
    </row>
    <row r="193" s="1" customFormat="1" ht="15" customHeight="1">
      <c r="B193" s="309"/>
      <c r="C193" s="345" t="s">
        <v>881</v>
      </c>
      <c r="D193" s="284"/>
      <c r="E193" s="284"/>
      <c r="F193" s="307" t="s">
        <v>791</v>
      </c>
      <c r="G193" s="284"/>
      <c r="H193" s="284" t="s">
        <v>882</v>
      </c>
      <c r="I193" s="284" t="s">
        <v>820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883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884</v>
      </c>
      <c r="D200" s="348"/>
      <c r="E200" s="348"/>
      <c r="F200" s="348" t="s">
        <v>885</v>
      </c>
      <c r="G200" s="349"/>
      <c r="H200" s="348" t="s">
        <v>886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876</v>
      </c>
      <c r="D202" s="284"/>
      <c r="E202" s="284"/>
      <c r="F202" s="307" t="s">
        <v>51</v>
      </c>
      <c r="G202" s="284"/>
      <c r="H202" s="284" t="s">
        <v>887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52</v>
      </c>
      <c r="G203" s="284"/>
      <c r="H203" s="284" t="s">
        <v>888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55</v>
      </c>
      <c r="G204" s="284"/>
      <c r="H204" s="284" t="s">
        <v>889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53</v>
      </c>
      <c r="G205" s="284"/>
      <c r="H205" s="284" t="s">
        <v>890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54</v>
      </c>
      <c r="G206" s="284"/>
      <c r="H206" s="284" t="s">
        <v>891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832</v>
      </c>
      <c r="D208" s="284"/>
      <c r="E208" s="284"/>
      <c r="F208" s="307" t="s">
        <v>87</v>
      </c>
      <c r="G208" s="284"/>
      <c r="H208" s="284" t="s">
        <v>892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727</v>
      </c>
      <c r="G209" s="284"/>
      <c r="H209" s="284" t="s">
        <v>728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725</v>
      </c>
      <c r="G210" s="284"/>
      <c r="H210" s="284" t="s">
        <v>893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729</v>
      </c>
      <c r="G211" s="345"/>
      <c r="H211" s="336" t="s">
        <v>730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731</v>
      </c>
      <c r="G212" s="345"/>
      <c r="H212" s="336" t="s">
        <v>894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856</v>
      </c>
      <c r="D214" s="284"/>
      <c r="E214" s="284"/>
      <c r="F214" s="307">
        <v>1</v>
      </c>
      <c r="G214" s="345"/>
      <c r="H214" s="336" t="s">
        <v>895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896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897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898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Holcmanová Zdena, Ing.</dc:creator>
  <cp:lastModifiedBy>Holcmanová Zdena, Ing.</cp:lastModifiedBy>
  <dcterms:created xsi:type="dcterms:W3CDTF">2021-09-30T06:16:13Z</dcterms:created>
  <dcterms:modified xsi:type="dcterms:W3CDTF">2021-09-30T06:16:18Z</dcterms:modified>
</cp:coreProperties>
</file>